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2760" yWindow="32760" windowWidth="29040" windowHeight="15840" activeTab="1"/>
  </bookViews>
  <sheets>
    <sheet name="예산총칙" sheetId="2" r:id="rId1"/>
    <sheet name="세입총괄표" sheetId="8" r:id="rId2"/>
    <sheet name="세출총괄표" sheetId="9" r:id="rId3"/>
    <sheet name="사업계획" sheetId="1" r:id="rId4"/>
  </sheets>
  <definedNames>
    <definedName name="_xlnm._FilterDatabase" localSheetId="3" hidden="1">사업계획!#REF!</definedName>
    <definedName name="_xlnm._FilterDatabase" localSheetId="0" hidden="1">예산총칙!#REF!</definedName>
    <definedName name="_xlnm.Print_Area" localSheetId="3">사업계획!$A$1:$U$11</definedName>
    <definedName name="_xlnm.Print_Area" localSheetId="1">세입총괄표!$A$1:$I$37</definedName>
    <definedName name="_xlnm.Print_Area" localSheetId="2">세출총괄표!$A$1:$I$46</definedName>
    <definedName name="_xlnm.Print_Titles" localSheetId="3">사업계획!$1:$7</definedName>
  </definedNames>
  <calcPr calcId="124519"/>
</workbook>
</file>

<file path=xl/calcChain.xml><?xml version="1.0" encoding="utf-8"?>
<calcChain xmlns="http://schemas.openxmlformats.org/spreadsheetml/2006/main">
  <c r="L8" i="1"/>
  <c r="I8"/>
  <c r="Q8" s="1"/>
  <c r="J8"/>
  <c r="K8"/>
  <c r="M8"/>
  <c r="N8"/>
  <c r="R8" s="1"/>
  <c r="O8"/>
  <c r="S8" s="1"/>
  <c r="H8"/>
  <c r="I46" i="9"/>
  <c r="H45"/>
  <c r="H44" s="1"/>
  <c r="I44" s="1"/>
  <c r="G45"/>
  <c r="G44" s="1"/>
  <c r="I43"/>
  <c r="H42"/>
  <c r="H41" s="1"/>
  <c r="I41" s="1"/>
  <c r="G42"/>
  <c r="I40"/>
  <c r="I39"/>
  <c r="I38"/>
  <c r="I37"/>
  <c r="I36"/>
  <c r="I35"/>
  <c r="I34"/>
  <c r="H33"/>
  <c r="G33"/>
  <c r="G32" s="1"/>
  <c r="I31"/>
  <c r="I30"/>
  <c r="I29"/>
  <c r="H28"/>
  <c r="I28" s="1"/>
  <c r="G28"/>
  <c r="G27"/>
  <c r="I26"/>
  <c r="I25"/>
  <c r="I24"/>
  <c r="I23"/>
  <c r="I22"/>
  <c r="I21"/>
  <c r="H20"/>
  <c r="G20"/>
  <c r="I20" s="1"/>
  <c r="I19"/>
  <c r="I18"/>
  <c r="I17"/>
  <c r="G16"/>
  <c r="I16" s="1"/>
  <c r="I15"/>
  <c r="I14"/>
  <c r="I13"/>
  <c r="I12"/>
  <c r="I11"/>
  <c r="I10"/>
  <c r="H9"/>
  <c r="I9" s="1"/>
  <c r="G9"/>
  <c r="G8" s="1"/>
  <c r="G7" s="1"/>
  <c r="I7" s="1"/>
  <c r="I36" i="8"/>
  <c r="H34"/>
  <c r="G34"/>
  <c r="I34" s="1"/>
  <c r="I30"/>
  <c r="H29"/>
  <c r="G29"/>
  <c r="I29" s="1"/>
  <c r="H25"/>
  <c r="G25"/>
  <c r="G24"/>
  <c r="H21"/>
  <c r="I21" s="1"/>
  <c r="G21"/>
  <c r="G20" s="1"/>
  <c r="I18"/>
  <c r="H15"/>
  <c r="H14" s="1"/>
  <c r="I14" s="1"/>
  <c r="G15"/>
  <c r="G14" s="1"/>
  <c r="I10"/>
  <c r="H9"/>
  <c r="G9"/>
  <c r="G8" s="1"/>
  <c r="I25"/>
  <c r="P8" i="1"/>
  <c r="H8" i="9"/>
  <c r="I8" s="1"/>
  <c r="I33"/>
  <c r="I45"/>
  <c r="G41"/>
  <c r="H33" i="8"/>
  <c r="I15"/>
  <c r="I9"/>
  <c r="H32" i="9"/>
  <c r="H8" i="8"/>
  <c r="H20"/>
  <c r="I20" s="1"/>
  <c r="H24"/>
  <c r="I24"/>
  <c r="H28"/>
  <c r="H27" i="2"/>
  <c r="F27"/>
  <c r="J26"/>
  <c r="J25"/>
  <c r="J24"/>
  <c r="J23"/>
  <c r="J22"/>
  <c r="H21"/>
  <c r="J21" s="1"/>
  <c r="F21"/>
  <c r="J20"/>
  <c r="J19"/>
  <c r="J18"/>
  <c r="J17"/>
  <c r="J16"/>
  <c r="J15"/>
  <c r="J27"/>
  <c r="R11" i="1"/>
  <c r="Q11"/>
  <c r="P11"/>
  <c r="R10"/>
  <c r="Q10"/>
  <c r="P10"/>
  <c r="S9"/>
  <c r="R9"/>
  <c r="Q9"/>
  <c r="P9"/>
  <c r="I8" i="8" l="1"/>
  <c r="I32" i="9"/>
  <c r="H7" i="8"/>
  <c r="I33"/>
  <c r="G28"/>
  <c r="G7" s="1"/>
  <c r="G33"/>
  <c r="I42" i="9"/>
  <c r="H27"/>
  <c r="I27" s="1"/>
  <c r="W8" i="1"/>
  <c r="I28" i="8" l="1"/>
  <c r="I7"/>
</calcChain>
</file>

<file path=xl/sharedStrings.xml><?xml version="1.0" encoding="utf-8"?>
<sst xmlns="http://schemas.openxmlformats.org/spreadsheetml/2006/main" count="261" uniqueCount="175">
  <si>
    <t>(단위:건,회,명,천원)</t>
    <phoneticPr fontId="4" type="noConversion"/>
  </si>
  <si>
    <t>사업분류</t>
    <phoneticPr fontId="4" type="noConversion"/>
  </si>
  <si>
    <t>세부명</t>
  </si>
  <si>
    <t>증감(2-1)</t>
    <phoneticPr fontId="4" type="noConversion"/>
  </si>
  <si>
    <t>사업내용</t>
    <phoneticPr fontId="4" type="noConversion"/>
  </si>
  <si>
    <t>기대효과</t>
    <phoneticPr fontId="4" type="noConversion"/>
  </si>
  <si>
    <t>목표(건/명)</t>
    <phoneticPr fontId="4" type="noConversion"/>
  </si>
  <si>
    <t>예산</t>
  </si>
  <si>
    <t>건
(연인원)</t>
    <phoneticPr fontId="4" type="noConversion"/>
  </si>
  <si>
    <t>명
(실인원)</t>
    <phoneticPr fontId="4" type="noConversion"/>
  </si>
  <si>
    <t>회</t>
    <phoneticPr fontId="4" type="noConversion"/>
  </si>
  <si>
    <t>총계</t>
    <phoneticPr fontId="4" type="noConversion"/>
  </si>
  <si>
    <t>1019591</t>
    <phoneticPr fontId="4" type="noConversion"/>
  </si>
  <si>
    <t>노인대학</t>
    <phoneticPr fontId="4" type="noConversion"/>
  </si>
  <si>
    <t>개강식 및 방학식</t>
    <phoneticPr fontId="4" type="noConversion"/>
  </si>
  <si>
    <t>강의</t>
    <phoneticPr fontId="4" type="noConversion"/>
  </si>
  <si>
    <t>야유회</t>
    <phoneticPr fontId="4" type="noConversion"/>
  </si>
  <si>
    <t>I. 예산 편성 주요 내용</t>
    <phoneticPr fontId="4" type="noConversion"/>
  </si>
  <si>
    <t>1.</t>
    <phoneticPr fontId="4" type="noConversion"/>
  </si>
  <si>
    <t>2.</t>
    <phoneticPr fontId="4" type="noConversion"/>
  </si>
  <si>
    <t>예산과목의 편성과 집행은 사회복지법인 및 사회복지시설 재무회계규칙 ［별표5］복지관 등 시설회계 세입예산과목 구분 및 ［별표6］복지관 등 시설회계 세출예산과목을 근거로 함.</t>
    <phoneticPr fontId="4" type="noConversion"/>
  </si>
  <si>
    <t>3.</t>
    <phoneticPr fontId="4" type="noConversion"/>
  </si>
  <si>
    <t>예산의 과목은 천원단위로 하고, 산출내역은 원으로 함.</t>
    <phoneticPr fontId="4" type="noConversion"/>
  </si>
  <si>
    <t>4.</t>
    <phoneticPr fontId="4" type="noConversion"/>
  </si>
  <si>
    <t>세입, 세출 항목별 편성내역은 다음과 같음.</t>
    <phoneticPr fontId="4" type="noConversion"/>
  </si>
  <si>
    <t>(단위:천원)</t>
    <phoneticPr fontId="4" type="noConversion"/>
  </si>
  <si>
    <t>구분</t>
    <phoneticPr fontId="4" type="noConversion"/>
  </si>
  <si>
    <t>항목</t>
    <phoneticPr fontId="4" type="noConversion"/>
  </si>
  <si>
    <t>증감(B-A)</t>
    <phoneticPr fontId="4" type="noConversion"/>
  </si>
  <si>
    <t>비고</t>
    <phoneticPr fontId="4" type="noConversion"/>
  </si>
  <si>
    <t>세
입</t>
    <phoneticPr fontId="4" type="noConversion"/>
  </si>
  <si>
    <t>사업수입</t>
  </si>
  <si>
    <t>보조금수입</t>
  </si>
  <si>
    <t>후원금수입</t>
    <phoneticPr fontId="4" type="noConversion"/>
  </si>
  <si>
    <t>전입금</t>
    <phoneticPr fontId="4" type="noConversion"/>
  </si>
  <si>
    <t>이월금</t>
    <phoneticPr fontId="4" type="noConversion"/>
  </si>
  <si>
    <t>잡수입</t>
  </si>
  <si>
    <t>총계</t>
    <phoneticPr fontId="4" type="noConversion"/>
  </si>
  <si>
    <t>세
출</t>
    <phoneticPr fontId="4" type="noConversion"/>
  </si>
  <si>
    <t>사무비</t>
  </si>
  <si>
    <t>재산조성비</t>
  </si>
  <si>
    <t>사업비</t>
  </si>
  <si>
    <t>잡지출</t>
  </si>
  <si>
    <t>예비비</t>
  </si>
  <si>
    <t>II. 예산총괄표 및 예산내역서 (※ 붙임 참조)</t>
    <phoneticPr fontId="4" type="noConversion"/>
  </si>
  <si>
    <t>과     목</t>
    <phoneticPr fontId="4" type="noConversion"/>
  </si>
  <si>
    <t>사업</t>
    <phoneticPr fontId="4" type="noConversion"/>
  </si>
  <si>
    <t>계</t>
    <phoneticPr fontId="4" type="noConversion"/>
  </si>
  <si>
    <t>112</t>
    <phoneticPr fontId="4" type="noConversion"/>
  </si>
  <si>
    <t>113</t>
    <phoneticPr fontId="4" type="noConversion"/>
  </si>
  <si>
    <t>03</t>
    <phoneticPr fontId="4" type="noConversion"/>
  </si>
  <si>
    <t>시군구보조금</t>
    <phoneticPr fontId="4" type="noConversion"/>
  </si>
  <si>
    <t>직책보조비</t>
    <phoneticPr fontId="4" type="noConversion"/>
  </si>
  <si>
    <t>07</t>
    <phoneticPr fontId="4" type="noConversion"/>
  </si>
  <si>
    <t>211</t>
    <phoneticPr fontId="4" type="noConversion"/>
  </si>
  <si>
    <t>시설비</t>
    <phoneticPr fontId="4" type="noConversion"/>
  </si>
  <si>
    <t>711</t>
    <phoneticPr fontId="4" type="noConversion"/>
  </si>
  <si>
    <t>전년도이월금</t>
    <phoneticPr fontId="4" type="noConversion"/>
  </si>
  <si>
    <t>자산취득비</t>
    <phoneticPr fontId="4" type="noConversion"/>
  </si>
  <si>
    <t>08</t>
    <phoneticPr fontId="4" type="noConversion"/>
  </si>
  <si>
    <t>잡수</t>
    <phoneticPr fontId="4" type="noConversion"/>
  </si>
  <si>
    <t>소계</t>
    <phoneticPr fontId="4" type="noConversion"/>
  </si>
  <si>
    <t>입</t>
    <phoneticPr fontId="4" type="noConversion"/>
  </si>
  <si>
    <t>81</t>
    <phoneticPr fontId="4" type="noConversion"/>
  </si>
  <si>
    <t>812</t>
  </si>
  <si>
    <t>기타예금이자수입</t>
    <phoneticPr fontId="4" type="noConversion"/>
  </si>
  <si>
    <t>잡지</t>
    <phoneticPr fontId="4" type="noConversion"/>
  </si>
  <si>
    <t>출</t>
    <phoneticPr fontId="4" type="noConversion"/>
  </si>
  <si>
    <t>잡지출</t>
    <phoneticPr fontId="4" type="noConversion"/>
  </si>
  <si>
    <t>예비</t>
    <phoneticPr fontId="4" type="noConversion"/>
  </si>
  <si>
    <t>예비비</t>
    <phoneticPr fontId="4" type="noConversion"/>
  </si>
  <si>
    <t>증감
(B-A)</t>
    <phoneticPr fontId="4" type="noConversion"/>
  </si>
  <si>
    <t>관</t>
    <phoneticPr fontId="4" type="noConversion"/>
  </si>
  <si>
    <t>항</t>
    <phoneticPr fontId="4" type="noConversion"/>
  </si>
  <si>
    <t>목</t>
    <phoneticPr fontId="4" type="noConversion"/>
  </si>
  <si>
    <t>총  계</t>
    <phoneticPr fontId="4" type="noConversion"/>
  </si>
  <si>
    <t>01</t>
    <phoneticPr fontId="4" type="noConversion"/>
  </si>
  <si>
    <t>31</t>
    <phoneticPr fontId="4" type="noConversion"/>
  </si>
  <si>
    <t>311</t>
    <phoneticPr fontId="4" type="noConversion"/>
  </si>
  <si>
    <t>06</t>
    <phoneticPr fontId="4" type="noConversion"/>
  </si>
  <si>
    <t>61</t>
    <phoneticPr fontId="4" type="noConversion"/>
  </si>
  <si>
    <t>611</t>
    <phoneticPr fontId="4" type="noConversion"/>
  </si>
  <si>
    <t>71</t>
    <phoneticPr fontId="4" type="noConversion"/>
  </si>
  <si>
    <t>노인대학사업수입</t>
    <phoneticPr fontId="4" type="noConversion"/>
  </si>
  <si>
    <t>노인대학사업비</t>
    <phoneticPr fontId="4" type="noConversion"/>
  </si>
  <si>
    <t>313</t>
  </si>
  <si>
    <t>수입</t>
    <phoneticPr fontId="4" type="noConversion"/>
  </si>
  <si>
    <t>11</t>
    <phoneticPr fontId="4" type="noConversion"/>
  </si>
  <si>
    <t>111</t>
    <phoneticPr fontId="4" type="noConversion"/>
  </si>
  <si>
    <t>115</t>
  </si>
  <si>
    <t>보조</t>
    <phoneticPr fontId="4" type="noConversion"/>
  </si>
  <si>
    <t>금</t>
    <phoneticPr fontId="4" type="noConversion"/>
  </si>
  <si>
    <t>국고보조금</t>
    <phoneticPr fontId="4" type="noConversion"/>
  </si>
  <si>
    <t>312</t>
    <phoneticPr fontId="4" type="noConversion"/>
  </si>
  <si>
    <t>시도보조금</t>
    <phoneticPr fontId="4" type="noConversion"/>
  </si>
  <si>
    <t>314</t>
  </si>
  <si>
    <t>기타보조금</t>
    <phoneticPr fontId="4" type="noConversion"/>
  </si>
  <si>
    <t>04</t>
    <phoneticPr fontId="4" type="noConversion"/>
  </si>
  <si>
    <t>후원</t>
    <phoneticPr fontId="4" type="noConversion"/>
  </si>
  <si>
    <t>41</t>
    <phoneticPr fontId="4" type="noConversion"/>
  </si>
  <si>
    <t>411</t>
    <phoneticPr fontId="4" type="noConversion"/>
  </si>
  <si>
    <t>지정후원금</t>
    <phoneticPr fontId="4" type="noConversion"/>
  </si>
  <si>
    <t>412</t>
    <phoneticPr fontId="4" type="noConversion"/>
  </si>
  <si>
    <t>비지정후원금</t>
    <phoneticPr fontId="4" type="noConversion"/>
  </si>
  <si>
    <t>전입</t>
    <phoneticPr fontId="4" type="noConversion"/>
  </si>
  <si>
    <t>법인전입금</t>
    <phoneticPr fontId="4" type="noConversion"/>
  </si>
  <si>
    <t>612</t>
    <phoneticPr fontId="4" type="noConversion"/>
  </si>
  <si>
    <t>법인전입금(후원금)</t>
    <phoneticPr fontId="4" type="noConversion"/>
  </si>
  <si>
    <t>이월</t>
    <phoneticPr fontId="4" type="noConversion"/>
  </si>
  <si>
    <t>712</t>
    <phoneticPr fontId="4" type="noConversion"/>
  </si>
  <si>
    <t>전년도이월금(후원금)</t>
    <phoneticPr fontId="4" type="noConversion"/>
  </si>
  <si>
    <t>713</t>
    <phoneticPr fontId="4" type="noConversion"/>
  </si>
  <si>
    <t>이월사업비</t>
    <phoneticPr fontId="4" type="noConversion"/>
  </si>
  <si>
    <t>811</t>
    <phoneticPr fontId="4" type="noConversion"/>
  </si>
  <si>
    <t>불용품매각대</t>
    <phoneticPr fontId="4" type="noConversion"/>
  </si>
  <si>
    <t>813</t>
  </si>
  <si>
    <t>기타잡수입</t>
    <phoneticPr fontId="4" type="noConversion"/>
  </si>
  <si>
    <t>사무</t>
    <phoneticPr fontId="4" type="noConversion"/>
  </si>
  <si>
    <t>비</t>
    <phoneticPr fontId="4" type="noConversion"/>
  </si>
  <si>
    <t>인건</t>
    <phoneticPr fontId="4" type="noConversion"/>
  </si>
  <si>
    <t>급여</t>
    <phoneticPr fontId="4" type="noConversion"/>
  </si>
  <si>
    <t>제수당</t>
    <phoneticPr fontId="4" type="noConversion"/>
  </si>
  <si>
    <t>일용잡급</t>
    <phoneticPr fontId="4" type="noConversion"/>
  </si>
  <si>
    <t>116</t>
  </si>
  <si>
    <t>사회보험부담금</t>
    <phoneticPr fontId="4" type="noConversion"/>
  </si>
  <si>
    <t>117</t>
  </si>
  <si>
    <t>기타후생경비</t>
    <phoneticPr fontId="4" type="noConversion"/>
  </si>
  <si>
    <t>12</t>
    <phoneticPr fontId="4" type="noConversion"/>
  </si>
  <si>
    <t>업무</t>
    <phoneticPr fontId="4" type="noConversion"/>
  </si>
  <si>
    <t>추진</t>
    <phoneticPr fontId="4" type="noConversion"/>
  </si>
  <si>
    <t>121</t>
    <phoneticPr fontId="4" type="noConversion"/>
  </si>
  <si>
    <t>기관운영비</t>
    <phoneticPr fontId="4" type="noConversion"/>
  </si>
  <si>
    <t>122</t>
  </si>
  <si>
    <t>123</t>
  </si>
  <si>
    <t>회의비</t>
    <phoneticPr fontId="4" type="noConversion"/>
  </si>
  <si>
    <t>13</t>
    <phoneticPr fontId="4" type="noConversion"/>
  </si>
  <si>
    <t>운영</t>
    <phoneticPr fontId="4" type="noConversion"/>
  </si>
  <si>
    <t>131</t>
    <phoneticPr fontId="4" type="noConversion"/>
  </si>
  <si>
    <t>여비</t>
    <phoneticPr fontId="4" type="noConversion"/>
  </si>
  <si>
    <t>132</t>
  </si>
  <si>
    <t>수용비 및 수수료</t>
    <phoneticPr fontId="4" type="noConversion"/>
  </si>
  <si>
    <t>133</t>
  </si>
  <si>
    <t>공공요금</t>
    <phoneticPr fontId="4" type="noConversion"/>
  </si>
  <si>
    <t>134</t>
  </si>
  <si>
    <t>제세공과금</t>
    <phoneticPr fontId="4" type="noConversion"/>
  </si>
  <si>
    <t>135</t>
  </si>
  <si>
    <t>차량비</t>
    <phoneticPr fontId="4" type="noConversion"/>
  </si>
  <si>
    <t>137</t>
    <phoneticPr fontId="4" type="noConversion"/>
  </si>
  <si>
    <t>기타운영비</t>
    <phoneticPr fontId="4" type="noConversion"/>
  </si>
  <si>
    <t>02</t>
    <phoneticPr fontId="4" type="noConversion"/>
  </si>
  <si>
    <t>재산</t>
    <phoneticPr fontId="4" type="noConversion"/>
  </si>
  <si>
    <t>조성</t>
    <phoneticPr fontId="4" type="noConversion"/>
  </si>
  <si>
    <t>21</t>
    <phoneticPr fontId="4" type="noConversion"/>
  </si>
  <si>
    <t>시설</t>
    <phoneticPr fontId="4" type="noConversion"/>
  </si>
  <si>
    <t>212</t>
  </si>
  <si>
    <t>213</t>
  </si>
  <si>
    <t>시설장비유지비</t>
    <phoneticPr fontId="4" type="noConversion"/>
  </si>
  <si>
    <t>312</t>
  </si>
  <si>
    <t>315</t>
  </si>
  <si>
    <t>316</t>
  </si>
  <si>
    <t>317</t>
  </si>
  <si>
    <t>퇴직금및퇴직적립금</t>
    <phoneticPr fontId="4" type="noConversion"/>
  </si>
  <si>
    <t>2019년 사업계획(1)</t>
    <phoneticPr fontId="4" type="noConversion"/>
  </si>
  <si>
    <t>2020년 사업계획(2)</t>
    <phoneticPr fontId="4" type="noConversion"/>
  </si>
  <si>
    <t>2020년 예산 
(B)</t>
    <phoneticPr fontId="4" type="noConversion"/>
  </si>
  <si>
    <r>
      <rPr>
        <sz val="6"/>
        <rFont val="MS Gothic"/>
        <family val="3"/>
      </rPr>
      <t>◯</t>
    </r>
    <r>
      <rPr>
        <sz val="6"/>
        <rFont val="굴림체"/>
        <family val="3"/>
        <charset val="129"/>
      </rPr>
      <t xml:space="preserve">대상 - 60세 이상 어르신 
</t>
    </r>
    <r>
      <rPr>
        <sz val="6"/>
        <rFont val="MS Gothic"/>
        <family val="3"/>
      </rPr>
      <t>◯</t>
    </r>
    <r>
      <rPr>
        <sz val="6"/>
        <rFont val="굴림체"/>
        <family val="3"/>
        <charset val="129"/>
      </rPr>
      <t xml:space="preserve">시기 - 3~7월/9월~12월(주 1회)
</t>
    </r>
    <r>
      <rPr>
        <sz val="6"/>
        <rFont val="MS Gothic"/>
        <family val="3"/>
      </rPr>
      <t>◯</t>
    </r>
    <r>
      <rPr>
        <sz val="6"/>
        <rFont val="굴림체"/>
        <family val="3"/>
        <charset val="129"/>
      </rPr>
      <t>방법
- 노래,레크레이션,우리춤,생활강좌 
- 봄 야유회 실시
- 개강식,방학식 실시</t>
    </r>
    <phoneticPr fontId="4" type="noConversion"/>
  </si>
  <si>
    <t>만덕로뎀노인대학 2020년도 세입예산 총괄표</t>
    <phoneticPr fontId="4" type="noConversion"/>
  </si>
  <si>
    <t>2019년 예산
(A)</t>
    <phoneticPr fontId="4" type="noConversion"/>
  </si>
  <si>
    <t>2020년 예산
(B)</t>
    <phoneticPr fontId="4" type="noConversion"/>
  </si>
  <si>
    <t>만덕로뎀노인대학 2020년도 세출예산 총괄표</t>
    <phoneticPr fontId="4" type="noConversion"/>
  </si>
  <si>
    <t>만덕종합사회복지관 2020년 사업계획서</t>
    <phoneticPr fontId="4" type="noConversion"/>
  </si>
  <si>
    <t>만덕로뎀노인대학 2020년도 예산(안)</t>
    <phoneticPr fontId="4" type="noConversion"/>
  </si>
  <si>
    <t>2019년도 예산 8,415천원에 비하여 955천원 감소하여 7,460천원으로 편성함.</t>
    <phoneticPr fontId="4" type="noConversion"/>
  </si>
  <si>
    <t>2019년 예산(A)</t>
    <phoneticPr fontId="4" type="noConversion"/>
  </si>
  <si>
    <t>2020년 예산(B)</t>
    <phoneticPr fontId="4" type="noConversion"/>
  </si>
</sst>
</file>

<file path=xl/styles.xml><?xml version="1.0" encoding="utf-8"?>
<styleSheet xmlns="http://schemas.openxmlformats.org/spreadsheetml/2006/main">
  <numFmts count="6">
    <numFmt numFmtId="41" formatCode="_-* #,##0_-;\-* #,##0_-;_-* &quot;-&quot;_-;_-@_-"/>
    <numFmt numFmtId="176" formatCode="#,##0_ "/>
    <numFmt numFmtId="177" formatCode="#,##0_);[Red]\(#,##0\)"/>
    <numFmt numFmtId="178" formatCode="_-* #,##0_-;&quot;₩&quot;&quot;₩&quot;&quot;₩&quot;&quot;₩&quot;&quot;₩&quot;&quot;₩&quot;&quot;₩&quot;&quot;₩&quot;&quot;₩&quot;&quot;₩&quot;\!\!\!\!\!\!\!\!\!\!\-* #,##0_-;_-* &quot;-&quot;_-;_-@_-"/>
    <numFmt numFmtId="179" formatCode="_-* #,##0.00_-;&quot;₩&quot;&quot;₩&quot;&quot;₩&quot;&quot;₩&quot;&quot;₩&quot;&quot;₩&quot;&quot;₩&quot;&quot;₩&quot;&quot;₩&quot;&quot;₩&quot;\!\!\!\!\!\!\!\!\!\!\-* #,##0.00_-;_-* &quot;-&quot;??_-;_-@_-"/>
    <numFmt numFmtId="180" formatCode="0_);[Red]\(0\)"/>
  </numFmts>
  <fonts count="34">
    <font>
      <sz val="11"/>
      <name val="돋움"/>
      <family val="3"/>
      <charset val="129"/>
    </font>
    <font>
      <sz val="11"/>
      <name val="돋움"/>
      <family val="3"/>
      <charset val="129"/>
    </font>
    <font>
      <b/>
      <sz val="16"/>
      <name val="굴림체"/>
      <family val="3"/>
      <charset val="129"/>
    </font>
    <font>
      <sz val="8"/>
      <name val="맑은 고딕"/>
      <family val="3"/>
      <charset val="129"/>
    </font>
    <font>
      <sz val="8"/>
      <name val="돋움"/>
      <family val="3"/>
      <charset val="129"/>
    </font>
    <font>
      <sz val="6"/>
      <name val="굴림체"/>
      <family val="3"/>
      <charset val="129"/>
    </font>
    <font>
      <b/>
      <sz val="6"/>
      <name val="굴림체"/>
      <family val="3"/>
      <charset val="129"/>
    </font>
    <font>
      <b/>
      <sz val="8"/>
      <name val="굴림체"/>
      <family val="3"/>
      <charset val="129"/>
    </font>
    <font>
      <sz val="6"/>
      <name val="MS Gothic"/>
      <family val="3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2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62"/>
      <name val="맑은 고딕"/>
      <family val="3"/>
      <charset val="129"/>
    </font>
    <font>
      <sz val="11"/>
      <color indexed="52"/>
      <name val="맑은 고딕"/>
      <family val="3"/>
      <charset val="129"/>
    </font>
    <font>
      <sz val="11"/>
      <color indexed="60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10"/>
      <name val="맑은 고딕"/>
      <family val="3"/>
      <charset val="129"/>
    </font>
    <font>
      <sz val="11"/>
      <color indexed="8"/>
      <name val="돋움"/>
      <family val="3"/>
      <charset val="129"/>
    </font>
    <font>
      <sz val="16"/>
      <name val="휴먼둥근헤드라인"/>
      <family val="1"/>
      <charset val="129"/>
    </font>
    <font>
      <sz val="18"/>
      <name val="휴먼둥근헤드라인"/>
      <family val="1"/>
      <charset val="129"/>
    </font>
    <font>
      <sz val="14"/>
      <name val="휴먼둥근헤드라인"/>
      <family val="1"/>
      <charset val="129"/>
    </font>
    <font>
      <sz val="12"/>
      <name val="휴먼둥근헤드라인"/>
      <family val="1"/>
      <charset val="129"/>
    </font>
    <font>
      <sz val="12"/>
      <color indexed="8"/>
      <name val="휴먼둥근헤드라인"/>
      <family val="1"/>
      <charset val="129"/>
    </font>
    <font>
      <sz val="8"/>
      <name val="굴림체"/>
      <family val="3"/>
      <charset val="129"/>
    </font>
    <font>
      <sz val="6"/>
      <color theme="1"/>
      <name val="굴림체"/>
      <family val="3"/>
      <charset val="129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7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130">
    <xf numFmtId="0" fontId="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2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1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22" fillId="20" borderId="8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" fillId="23" borderId="7" applyNumberFormat="0" applyFont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21" borderId="2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0" fillId="0" borderId="6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9" fillId="7" borderId="1" applyNumberForma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2" fillId="20" borderId="8" applyNumberFormat="0" applyAlignment="0" applyProtection="0">
      <alignment vertical="center"/>
    </xf>
    <xf numFmtId="17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6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/>
    <xf numFmtId="0" fontId="9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</cellStyleXfs>
  <cellXfs count="277">
    <xf numFmtId="0" fontId="0" fillId="0" borderId="0" xfId="0">
      <alignment vertical="center"/>
    </xf>
    <xf numFmtId="176" fontId="5" fillId="0" borderId="0" xfId="126" applyNumberFormat="1" applyFont="1" applyFill="1" applyBorder="1" applyAlignment="1">
      <alignment vertical="center" wrapText="1"/>
    </xf>
    <xf numFmtId="49" fontId="5" fillId="0" borderId="0" xfId="126" applyNumberFormat="1" applyFont="1" applyFill="1" applyBorder="1" applyAlignment="1">
      <alignment vertical="center" wrapText="1"/>
    </xf>
    <xf numFmtId="49" fontId="5" fillId="0" borderId="0" xfId="126" applyNumberFormat="1" applyFont="1" applyFill="1" applyBorder="1" applyAlignment="1">
      <alignment vertical="center" wrapText="1" shrinkToFit="1"/>
    </xf>
    <xf numFmtId="176" fontId="5" fillId="0" borderId="0" xfId="126" applyNumberFormat="1" applyFont="1" applyFill="1" applyBorder="1" applyAlignment="1">
      <alignment horizontal="right" vertical="center" wrapText="1" shrinkToFit="1"/>
    </xf>
    <xf numFmtId="176" fontId="5" fillId="0" borderId="10" xfId="126" applyNumberFormat="1" applyFont="1" applyFill="1" applyBorder="1" applyAlignment="1">
      <alignment horizontal="center" vertical="center" wrapText="1"/>
    </xf>
    <xf numFmtId="49" fontId="5" fillId="0" borderId="10" xfId="126" applyNumberFormat="1" applyFont="1" applyFill="1" applyBorder="1" applyAlignment="1">
      <alignment horizontal="center" vertical="center" wrapText="1"/>
    </xf>
    <xf numFmtId="49" fontId="5" fillId="0" borderId="10" xfId="126" applyNumberFormat="1" applyFont="1" applyFill="1" applyBorder="1" applyAlignment="1">
      <alignment vertical="center" wrapText="1" shrinkToFit="1"/>
    </xf>
    <xf numFmtId="176" fontId="5" fillId="0" borderId="10" xfId="126" applyNumberFormat="1" applyFont="1" applyFill="1" applyBorder="1" applyAlignment="1">
      <alignment vertical="center" wrapText="1"/>
    </xf>
    <xf numFmtId="49" fontId="5" fillId="0" borderId="10" xfId="126" applyNumberFormat="1" applyFont="1" applyFill="1" applyBorder="1" applyAlignment="1">
      <alignment vertical="center" wrapText="1"/>
    </xf>
    <xf numFmtId="176" fontId="5" fillId="0" borderId="11" xfId="126" applyNumberFormat="1" applyFont="1" applyFill="1" applyBorder="1" applyAlignment="1">
      <alignment horizontal="right" vertical="center" wrapText="1" shrinkToFit="1"/>
    </xf>
    <xf numFmtId="176" fontId="5" fillId="0" borderId="10" xfId="126" applyNumberFormat="1" applyFont="1" applyFill="1" applyBorder="1" applyAlignment="1">
      <alignment horizontal="right" vertical="center" wrapText="1" shrinkToFit="1"/>
    </xf>
    <xf numFmtId="176" fontId="5" fillId="0" borderId="12" xfId="0" applyNumberFormat="1" applyFont="1" applyFill="1" applyBorder="1" applyAlignment="1">
      <alignment horizontal="right" vertical="center" wrapText="1" shrinkToFit="1"/>
    </xf>
    <xf numFmtId="176" fontId="5" fillId="0" borderId="10" xfId="0" applyNumberFormat="1" applyFont="1" applyFill="1" applyBorder="1" applyAlignment="1">
      <alignment horizontal="right" vertical="center" wrapText="1" shrinkToFit="1"/>
    </xf>
    <xf numFmtId="176" fontId="5" fillId="0" borderId="10" xfId="102" applyNumberFormat="1" applyFont="1" applyFill="1" applyBorder="1" applyAlignment="1">
      <alignment horizontal="right" vertical="center" wrapText="1" shrinkToFit="1"/>
    </xf>
    <xf numFmtId="176" fontId="5" fillId="0" borderId="13" xfId="102" applyNumberFormat="1" applyFont="1" applyFill="1" applyBorder="1" applyAlignment="1">
      <alignment horizontal="right" vertical="center" wrapText="1" shrinkToFit="1"/>
    </xf>
    <xf numFmtId="176" fontId="5" fillId="0" borderId="14" xfId="0" applyNumberFormat="1" applyFont="1" applyFill="1" applyBorder="1" applyAlignment="1">
      <alignment horizontal="right" vertical="center" wrapText="1" shrinkToFit="1"/>
    </xf>
    <xf numFmtId="176" fontId="5" fillId="0" borderId="15" xfId="0" applyNumberFormat="1" applyFont="1" applyFill="1" applyBorder="1" applyAlignment="1">
      <alignment horizontal="right" vertical="center" wrapText="1" shrinkToFit="1"/>
    </xf>
    <xf numFmtId="0" fontId="5" fillId="0" borderId="10" xfId="126" applyNumberFormat="1" applyFont="1" applyFill="1" applyBorder="1" applyAlignment="1">
      <alignment vertical="center" wrapText="1"/>
    </xf>
    <xf numFmtId="0" fontId="5" fillId="0" borderId="11" xfId="126" applyNumberFormat="1" applyFont="1" applyFill="1" applyBorder="1" applyAlignment="1">
      <alignment vertical="center" wrapText="1"/>
    </xf>
    <xf numFmtId="176" fontId="5" fillId="0" borderId="15" xfId="102" applyNumberFormat="1" applyFont="1" applyFill="1" applyBorder="1" applyAlignment="1">
      <alignment horizontal="right" vertical="center" wrapText="1" shrinkToFit="1"/>
    </xf>
    <xf numFmtId="176" fontId="5" fillId="0" borderId="16" xfId="102" applyNumberFormat="1" applyFont="1" applyFill="1" applyBorder="1" applyAlignment="1">
      <alignment horizontal="right" vertical="center" wrapText="1" shrinkToFit="1"/>
    </xf>
    <xf numFmtId="49" fontId="5" fillId="0" borderId="11" xfId="126" applyNumberFormat="1" applyFont="1" applyFill="1" applyBorder="1" applyAlignment="1">
      <alignment horizontal="left" vertical="center" wrapText="1"/>
    </xf>
    <xf numFmtId="49" fontId="7" fillId="0" borderId="11" xfId="126" applyNumberFormat="1" applyFont="1" applyFill="1" applyBorder="1" applyAlignment="1">
      <alignment horizontal="left" vertical="center" wrapText="1"/>
    </xf>
    <xf numFmtId="49" fontId="5" fillId="0" borderId="11" xfId="126" applyNumberFormat="1" applyFont="1" applyFill="1" applyBorder="1" applyAlignment="1">
      <alignment vertical="center" wrapText="1" shrinkToFit="1"/>
    </xf>
    <xf numFmtId="0" fontId="5" fillId="0" borderId="11" xfId="126" applyNumberFormat="1" applyFont="1" applyFill="1" applyBorder="1" applyAlignment="1">
      <alignment horizontal="left" vertical="center" wrapText="1"/>
    </xf>
    <xf numFmtId="49" fontId="7" fillId="0" borderId="10" xfId="126" applyNumberFormat="1" applyFont="1" applyFill="1" applyBorder="1" applyAlignment="1">
      <alignment horizontal="left" vertical="center" wrapText="1"/>
    </xf>
    <xf numFmtId="49" fontId="5" fillId="0" borderId="10" xfId="126" applyNumberFormat="1" applyFont="1" applyFill="1" applyBorder="1" applyAlignment="1">
      <alignment horizontal="left" vertical="center" wrapText="1"/>
    </xf>
    <xf numFmtId="0" fontId="5" fillId="0" borderId="10" xfId="126" applyNumberFormat="1" applyFont="1" applyFill="1" applyBorder="1" applyAlignment="1">
      <alignment horizontal="left" vertical="center" wrapText="1"/>
    </xf>
    <xf numFmtId="176" fontId="6" fillId="24" borderId="17" xfId="126" applyNumberFormat="1" applyFont="1" applyFill="1" applyBorder="1" applyAlignment="1">
      <alignment horizontal="right" vertical="center" shrinkToFit="1"/>
    </xf>
    <xf numFmtId="0" fontId="6" fillId="24" borderId="18" xfId="126" applyNumberFormat="1" applyFont="1" applyFill="1" applyBorder="1" applyAlignment="1">
      <alignment horizontal="left" vertical="center" shrinkToFit="1"/>
    </xf>
    <xf numFmtId="0" fontId="6" fillId="24" borderId="19" xfId="126" applyNumberFormat="1" applyFont="1" applyFill="1" applyBorder="1" applyAlignment="1">
      <alignment vertical="center" shrinkToFit="1"/>
    </xf>
    <xf numFmtId="176" fontId="5" fillId="0" borderId="10" xfId="126" applyNumberFormat="1" applyFont="1" applyFill="1" applyBorder="1" applyAlignment="1">
      <alignment vertical="center" shrinkToFit="1"/>
    </xf>
    <xf numFmtId="49" fontId="5" fillId="0" borderId="10" xfId="126" applyNumberFormat="1" applyFont="1" applyFill="1" applyBorder="1" applyAlignment="1">
      <alignment vertical="center" shrinkToFit="1"/>
    </xf>
    <xf numFmtId="180" fontId="27" fillId="0" borderId="20" xfId="129" applyNumberFormat="1" applyFont="1" applyBorder="1" applyAlignment="1">
      <alignment vertical="center"/>
    </xf>
    <xf numFmtId="180" fontId="27" fillId="0" borderId="21" xfId="129" applyNumberFormat="1" applyFont="1" applyBorder="1" applyAlignment="1">
      <alignment horizontal="left" vertical="center"/>
    </xf>
    <xf numFmtId="49" fontId="27" fillId="0" borderId="21" xfId="129" applyNumberFormat="1" applyFont="1" applyBorder="1" applyAlignment="1">
      <alignment vertical="center"/>
    </xf>
    <xf numFmtId="180" fontId="27" fillId="0" borderId="21" xfId="129" applyNumberFormat="1" applyFont="1" applyBorder="1" applyAlignment="1">
      <alignment horizontal="center" vertical="center"/>
    </xf>
    <xf numFmtId="180" fontId="27" fillId="0" borderId="22" xfId="129" applyNumberFormat="1" applyFont="1" applyBorder="1" applyAlignment="1">
      <alignment vertical="center"/>
    </xf>
    <xf numFmtId="180" fontId="27" fillId="0" borderId="0" xfId="129" applyNumberFormat="1" applyFont="1" applyAlignment="1">
      <alignment vertical="center"/>
    </xf>
    <xf numFmtId="180" fontId="28" fillId="0" borderId="23" xfId="129" applyNumberFormat="1" applyFont="1" applyBorder="1" applyAlignment="1">
      <alignment horizontal="center" vertical="center" wrapText="1"/>
    </xf>
    <xf numFmtId="180" fontId="28" fillId="0" borderId="0" xfId="129" applyNumberFormat="1" applyFont="1" applyBorder="1" applyAlignment="1">
      <alignment horizontal="center" vertical="center" wrapText="1"/>
    </xf>
    <xf numFmtId="49" fontId="28" fillId="0" borderId="0" xfId="129" applyNumberFormat="1" applyFont="1" applyBorder="1" applyAlignment="1">
      <alignment horizontal="center" vertical="center" wrapText="1"/>
    </xf>
    <xf numFmtId="180" fontId="28" fillId="0" borderId="24" xfId="129" applyNumberFormat="1" applyFont="1" applyBorder="1" applyAlignment="1">
      <alignment horizontal="center" vertical="center" wrapText="1"/>
    </xf>
    <xf numFmtId="180" fontId="29" fillId="0" borderId="23" xfId="129" applyNumberFormat="1" applyFont="1" applyBorder="1" applyAlignment="1">
      <alignment vertical="center"/>
    </xf>
    <xf numFmtId="180" fontId="29" fillId="0" borderId="24" xfId="129" applyNumberFormat="1" applyFont="1" applyBorder="1" applyAlignment="1">
      <alignment vertical="center"/>
    </xf>
    <xf numFmtId="180" fontId="29" fillId="0" borderId="0" xfId="129" applyNumberFormat="1" applyFont="1" applyAlignment="1">
      <alignment vertical="center"/>
    </xf>
    <xf numFmtId="180" fontId="29" fillId="0" borderId="23" xfId="129" applyNumberFormat="1" applyFont="1" applyBorder="1" applyAlignment="1">
      <alignment vertical="top"/>
    </xf>
    <xf numFmtId="49" fontId="29" fillId="0" borderId="0" xfId="129" applyNumberFormat="1" applyFont="1" applyBorder="1" applyAlignment="1">
      <alignment horizontal="left" vertical="top"/>
    </xf>
    <xf numFmtId="49" fontId="29" fillId="0" borderId="0" xfId="129" applyNumberFormat="1" applyFont="1" applyBorder="1" applyAlignment="1">
      <alignment horizontal="right" vertical="top" wrapText="1"/>
    </xf>
    <xf numFmtId="180" fontId="29" fillId="0" borderId="24" xfId="129" applyNumberFormat="1" applyFont="1" applyBorder="1" applyAlignment="1">
      <alignment vertical="top"/>
    </xf>
    <xf numFmtId="180" fontId="29" fillId="0" borderId="0" xfId="129" applyNumberFormat="1" applyFont="1" applyAlignment="1">
      <alignment vertical="top"/>
    </xf>
    <xf numFmtId="180" fontId="29" fillId="0" borderId="0" xfId="129" applyNumberFormat="1" applyFont="1" applyBorder="1" applyAlignment="1">
      <alignment horizontal="left" vertical="top" wrapText="1"/>
    </xf>
    <xf numFmtId="180" fontId="29" fillId="0" borderId="0" xfId="129" applyNumberFormat="1" applyFont="1" applyBorder="1" applyAlignment="1">
      <alignment horizontal="left" vertical="top"/>
    </xf>
    <xf numFmtId="180" fontId="29" fillId="0" borderId="0" xfId="129" applyNumberFormat="1" applyFont="1" applyBorder="1" applyAlignment="1">
      <alignment horizontal="right" vertical="top"/>
    </xf>
    <xf numFmtId="180" fontId="30" fillId="0" borderId="23" xfId="129" applyNumberFormat="1" applyFont="1" applyBorder="1" applyAlignment="1">
      <alignment vertical="center"/>
    </xf>
    <xf numFmtId="180" fontId="30" fillId="0" borderId="0" xfId="129" applyNumberFormat="1" applyFont="1" applyBorder="1" applyAlignment="1">
      <alignment horizontal="left" vertical="center"/>
    </xf>
    <xf numFmtId="180" fontId="30" fillId="0" borderId="17" xfId="129" applyNumberFormat="1" applyFont="1" applyBorder="1" applyAlignment="1">
      <alignment horizontal="center" vertical="center"/>
    </xf>
    <xf numFmtId="180" fontId="30" fillId="0" borderId="24" xfId="129" applyNumberFormat="1" applyFont="1" applyBorder="1" applyAlignment="1">
      <alignment vertical="center"/>
    </xf>
    <xf numFmtId="180" fontId="30" fillId="0" borderId="0" xfId="129" applyNumberFormat="1" applyFont="1" applyAlignment="1">
      <alignment vertical="center"/>
    </xf>
    <xf numFmtId="180" fontId="30" fillId="0" borderId="23" xfId="129" applyNumberFormat="1" applyFont="1" applyFill="1" applyBorder="1" applyAlignment="1">
      <alignment vertical="center"/>
    </xf>
    <xf numFmtId="180" fontId="30" fillId="0" borderId="0" xfId="129" applyNumberFormat="1" applyFont="1" applyFill="1" applyBorder="1" applyAlignment="1">
      <alignment horizontal="left" vertical="center"/>
    </xf>
    <xf numFmtId="180" fontId="30" fillId="0" borderId="0" xfId="129" applyNumberFormat="1" applyFont="1" applyFill="1" applyBorder="1" applyAlignment="1">
      <alignment horizontal="center" vertical="center"/>
    </xf>
    <xf numFmtId="180" fontId="30" fillId="0" borderId="0" xfId="129" applyNumberFormat="1" applyFont="1" applyFill="1" applyBorder="1" applyAlignment="1">
      <alignment horizontal="center" vertical="center" wrapText="1"/>
    </xf>
    <xf numFmtId="177" fontId="30" fillId="0" borderId="0" xfId="129" applyNumberFormat="1" applyFont="1" applyFill="1" applyBorder="1" applyAlignment="1">
      <alignment horizontal="right" vertical="center" wrapText="1"/>
    </xf>
    <xf numFmtId="176" fontId="30" fillId="0" borderId="0" xfId="129" applyNumberFormat="1" applyFont="1" applyFill="1" applyBorder="1" applyAlignment="1">
      <alignment horizontal="right" vertical="center" wrapText="1"/>
    </xf>
    <xf numFmtId="180" fontId="30" fillId="0" borderId="24" xfId="129" applyNumberFormat="1" applyFont="1" applyFill="1" applyBorder="1" applyAlignment="1">
      <alignment vertical="center"/>
    </xf>
    <xf numFmtId="180" fontId="30" fillId="0" borderId="0" xfId="129" applyNumberFormat="1" applyFont="1" applyFill="1" applyAlignment="1">
      <alignment vertical="center"/>
    </xf>
    <xf numFmtId="180" fontId="27" fillId="0" borderId="25" xfId="129" applyNumberFormat="1" applyFont="1" applyBorder="1" applyAlignment="1">
      <alignment vertical="center"/>
    </xf>
    <xf numFmtId="180" fontId="27" fillId="0" borderId="26" xfId="129" applyNumberFormat="1" applyFont="1" applyBorder="1" applyAlignment="1">
      <alignment vertical="center"/>
    </xf>
    <xf numFmtId="180" fontId="27" fillId="0" borderId="26" xfId="129" applyNumberFormat="1" applyFont="1" applyBorder="1" applyAlignment="1">
      <alignment horizontal="center" vertical="center"/>
    </xf>
    <xf numFmtId="180" fontId="27" fillId="0" borderId="27" xfId="129" applyNumberFormat="1" applyFont="1" applyBorder="1" applyAlignment="1">
      <alignment vertical="center"/>
    </xf>
    <xf numFmtId="180" fontId="27" fillId="0" borderId="0" xfId="129" applyNumberFormat="1" applyFont="1" applyAlignment="1">
      <alignment horizontal="left" vertical="center"/>
    </xf>
    <xf numFmtId="49" fontId="27" fillId="0" borderId="0" xfId="129" applyNumberFormat="1" applyFont="1" applyAlignment="1">
      <alignment vertical="center"/>
    </xf>
    <xf numFmtId="180" fontId="27" fillId="0" borderId="0" xfId="129" applyNumberFormat="1" applyFont="1" applyAlignment="1">
      <alignment horizontal="center" vertical="center"/>
    </xf>
    <xf numFmtId="49" fontId="32" fillId="0" borderId="11" xfId="127" applyNumberFormat="1" applyFont="1" applyFill="1" applyBorder="1" applyAlignment="1">
      <alignment horizontal="center" vertical="center" wrapText="1"/>
    </xf>
    <xf numFmtId="49" fontId="32" fillId="0" borderId="11" xfId="127" applyNumberFormat="1" applyFont="1" applyFill="1" applyBorder="1" applyAlignment="1">
      <alignment horizontal="center" vertical="center" shrinkToFit="1"/>
    </xf>
    <xf numFmtId="176" fontId="32" fillId="0" borderId="11" xfId="127" applyNumberFormat="1" applyFont="1" applyFill="1" applyBorder="1" applyAlignment="1">
      <alignment horizontal="right" vertical="center" wrapText="1"/>
    </xf>
    <xf numFmtId="49" fontId="32" fillId="0" borderId="10" xfId="127" applyNumberFormat="1" applyFont="1" applyFill="1" applyBorder="1" applyAlignment="1">
      <alignment vertical="center" wrapText="1"/>
    </xf>
    <xf numFmtId="49" fontId="32" fillId="0" borderId="10" xfId="127" applyNumberFormat="1" applyFont="1" applyFill="1" applyBorder="1" applyAlignment="1">
      <alignment horizontal="center" vertical="center" wrapText="1"/>
    </xf>
    <xf numFmtId="49" fontId="32" fillId="0" borderId="10" xfId="127" applyNumberFormat="1" applyFont="1" applyFill="1" applyBorder="1" applyAlignment="1">
      <alignment horizontal="center" vertical="center" shrinkToFit="1"/>
    </xf>
    <xf numFmtId="176" fontId="32" fillId="0" borderId="10" xfId="127" applyNumberFormat="1" applyFont="1" applyFill="1" applyBorder="1" applyAlignment="1">
      <alignment horizontal="right" vertical="center" wrapText="1"/>
    </xf>
    <xf numFmtId="49" fontId="32" fillId="0" borderId="0" xfId="127" applyNumberFormat="1" applyFont="1" applyFill="1" applyAlignment="1">
      <alignment vertical="center" wrapText="1"/>
    </xf>
    <xf numFmtId="49" fontId="32" fillId="0" borderId="0" xfId="127" applyNumberFormat="1" applyFont="1" applyFill="1" applyAlignment="1">
      <alignment horizontal="center" vertical="center" wrapText="1"/>
    </xf>
    <xf numFmtId="49" fontId="32" fillId="0" borderId="0" xfId="127" applyNumberFormat="1" applyFont="1" applyFill="1" applyAlignment="1">
      <alignment horizontal="center" vertical="center" shrinkToFit="1"/>
    </xf>
    <xf numFmtId="176" fontId="32" fillId="0" borderId="0" xfId="127" applyNumberFormat="1" applyFont="1" applyFill="1" applyAlignment="1">
      <alignment horizontal="right" vertical="center" wrapText="1"/>
    </xf>
    <xf numFmtId="49" fontId="32" fillId="0" borderId="13" xfId="127" applyNumberFormat="1" applyFont="1" applyFill="1" applyBorder="1" applyAlignment="1">
      <alignment vertical="center" wrapText="1"/>
    </xf>
    <xf numFmtId="176" fontId="7" fillId="0" borderId="28" xfId="73" applyNumberFormat="1" applyFont="1" applyFill="1" applyBorder="1" applyAlignment="1">
      <alignment horizontal="right" vertical="center" wrapText="1"/>
    </xf>
    <xf numFmtId="176" fontId="7" fillId="0" borderId="19" xfId="73" applyNumberFormat="1" applyFont="1" applyFill="1" applyBorder="1" applyAlignment="1">
      <alignment horizontal="right" vertical="center" wrapText="1"/>
    </xf>
    <xf numFmtId="49" fontId="32" fillId="0" borderId="29" xfId="127" applyNumberFormat="1" applyFont="1" applyFill="1" applyBorder="1" applyAlignment="1">
      <alignment horizontal="center" vertical="center" wrapText="1"/>
    </xf>
    <xf numFmtId="49" fontId="32" fillId="0" borderId="37" xfId="127" applyNumberFormat="1" applyFont="1" applyFill="1" applyBorder="1" applyAlignment="1">
      <alignment horizontal="center" vertical="center" wrapText="1"/>
    </xf>
    <xf numFmtId="176" fontId="32" fillId="0" borderId="30" xfId="73" applyNumberFormat="1" applyFont="1" applyFill="1" applyBorder="1" applyAlignment="1">
      <alignment horizontal="right" vertical="center" wrapText="1"/>
    </xf>
    <xf numFmtId="176" fontId="32" fillId="0" borderId="56" xfId="73" applyNumberFormat="1" applyFont="1" applyFill="1" applyBorder="1" applyAlignment="1">
      <alignment horizontal="right" vertical="center" wrapText="1"/>
    </xf>
    <xf numFmtId="49" fontId="32" fillId="0" borderId="31" xfId="127" applyNumberFormat="1" applyFont="1" applyFill="1" applyBorder="1" applyAlignment="1">
      <alignment horizontal="center" vertical="center" wrapText="1"/>
    </xf>
    <xf numFmtId="49" fontId="32" fillId="0" borderId="32" xfId="127" applyNumberFormat="1" applyFont="1" applyFill="1" applyBorder="1" applyAlignment="1">
      <alignment horizontal="center" vertical="center" wrapText="1"/>
    </xf>
    <xf numFmtId="49" fontId="32" fillId="0" borderId="33" xfId="127" applyNumberFormat="1" applyFont="1" applyFill="1" applyBorder="1" applyAlignment="1">
      <alignment horizontal="center" vertical="center" wrapText="1"/>
    </xf>
    <xf numFmtId="176" fontId="32" fillId="0" borderId="10" xfId="73" applyNumberFormat="1" applyFont="1" applyFill="1" applyBorder="1" applyAlignment="1">
      <alignment horizontal="right" vertical="center" wrapText="1"/>
    </xf>
    <xf numFmtId="176" fontId="32" fillId="0" borderId="57" xfId="73" applyNumberFormat="1" applyFont="1" applyFill="1" applyBorder="1" applyAlignment="1">
      <alignment horizontal="right" vertical="center" wrapText="1"/>
    </xf>
    <xf numFmtId="49" fontId="32" fillId="0" borderId="34" xfId="127" applyNumberFormat="1" applyFont="1" applyFill="1" applyBorder="1" applyAlignment="1">
      <alignment horizontal="center" vertical="center" wrapText="1"/>
    </xf>
    <xf numFmtId="176" fontId="32" fillId="0" borderId="33" xfId="127" applyNumberFormat="1" applyFont="1" applyFill="1" applyBorder="1" applyAlignment="1">
      <alignment horizontal="right" vertical="center" wrapText="1"/>
    </xf>
    <xf numFmtId="176" fontId="32" fillId="0" borderId="57" xfId="127" applyNumberFormat="1" applyFont="1" applyFill="1" applyBorder="1" applyAlignment="1">
      <alignment horizontal="right" vertical="center" wrapText="1"/>
    </xf>
    <xf numFmtId="49" fontId="32" fillId="0" borderId="35" xfId="127" applyNumberFormat="1" applyFont="1" applyFill="1" applyBorder="1" applyAlignment="1">
      <alignment horizontal="center" vertical="center" wrapText="1"/>
    </xf>
    <xf numFmtId="49" fontId="32" fillId="0" borderId="36" xfId="127" applyNumberFormat="1" applyFont="1" applyFill="1" applyBorder="1" applyAlignment="1">
      <alignment horizontal="center" vertical="center" wrapText="1"/>
    </xf>
    <xf numFmtId="49" fontId="32" fillId="0" borderId="45" xfId="127" applyNumberFormat="1" applyFont="1" applyFill="1" applyBorder="1" applyAlignment="1">
      <alignment horizontal="center" vertical="center" wrapText="1"/>
    </xf>
    <xf numFmtId="49" fontId="32" fillId="0" borderId="15" xfId="127" applyNumberFormat="1" applyFont="1" applyFill="1" applyBorder="1" applyAlignment="1">
      <alignment horizontal="center" vertical="center" wrapText="1"/>
    </xf>
    <xf numFmtId="49" fontId="32" fillId="0" borderId="15" xfId="127" applyNumberFormat="1" applyFont="1" applyFill="1" applyBorder="1" applyAlignment="1">
      <alignment horizontal="center" vertical="center" shrinkToFit="1"/>
    </xf>
    <xf numFmtId="176" fontId="32" fillId="0" borderId="15" xfId="127" applyNumberFormat="1" applyFont="1" applyFill="1" applyBorder="1" applyAlignment="1">
      <alignment horizontal="right" vertical="center" wrapText="1"/>
    </xf>
    <xf numFmtId="176" fontId="32" fillId="0" borderId="58" xfId="127" applyNumberFormat="1" applyFont="1" applyFill="1" applyBorder="1" applyAlignment="1">
      <alignment horizontal="right" vertical="center" wrapText="1"/>
    </xf>
    <xf numFmtId="176" fontId="32" fillId="0" borderId="11" xfId="73" applyNumberFormat="1" applyFont="1" applyFill="1" applyBorder="1" applyAlignment="1">
      <alignment horizontal="right" vertical="center" wrapText="1"/>
    </xf>
    <xf numFmtId="176" fontId="32" fillId="0" borderId="59" xfId="73" applyNumberFormat="1" applyFont="1" applyFill="1" applyBorder="1" applyAlignment="1">
      <alignment horizontal="right" vertical="center" wrapText="1"/>
    </xf>
    <xf numFmtId="176" fontId="32" fillId="0" borderId="33" xfId="73" applyNumberFormat="1" applyFont="1" applyFill="1" applyBorder="1" applyAlignment="1">
      <alignment horizontal="right" vertical="center" wrapText="1"/>
    </xf>
    <xf numFmtId="176" fontId="32" fillId="0" borderId="32" xfId="127" applyNumberFormat="1" applyFont="1" applyFill="1" applyBorder="1" applyAlignment="1">
      <alignment horizontal="right" vertical="center" wrapText="1"/>
    </xf>
    <xf numFmtId="49" fontId="32" fillId="0" borderId="33" xfId="127" applyNumberFormat="1" applyFont="1" applyFill="1" applyBorder="1" applyAlignment="1">
      <alignment horizontal="center" vertical="center" shrinkToFit="1"/>
    </xf>
    <xf numFmtId="176" fontId="32" fillId="0" borderId="60" xfId="127" applyNumberFormat="1" applyFont="1" applyFill="1" applyBorder="1" applyAlignment="1">
      <alignment horizontal="right" vertical="center" wrapText="1"/>
    </xf>
    <xf numFmtId="176" fontId="32" fillId="0" borderId="37" xfId="73" applyNumberFormat="1" applyFont="1" applyFill="1" applyBorder="1" applyAlignment="1">
      <alignment horizontal="right" vertical="center" wrapText="1"/>
    </xf>
    <xf numFmtId="49" fontId="32" fillId="0" borderId="48" xfId="127" applyNumberFormat="1" applyFont="1" applyFill="1" applyBorder="1" applyAlignment="1">
      <alignment horizontal="center" vertical="center" wrapText="1"/>
    </xf>
    <xf numFmtId="49" fontId="32" fillId="0" borderId="47" xfId="127" applyNumberFormat="1" applyFont="1" applyFill="1" applyBorder="1" applyAlignment="1">
      <alignment horizontal="center" vertical="center" wrapText="1"/>
    </xf>
    <xf numFmtId="49" fontId="32" fillId="0" borderId="55" xfId="127" applyNumberFormat="1" applyFont="1" applyFill="1" applyBorder="1" applyAlignment="1">
      <alignment horizontal="center" vertical="center" wrapText="1"/>
    </xf>
    <xf numFmtId="49" fontId="32" fillId="0" borderId="36" xfId="127" applyNumberFormat="1" applyFont="1" applyFill="1" applyBorder="1" applyAlignment="1">
      <alignment horizontal="center" vertical="center" shrinkToFit="1"/>
    </xf>
    <xf numFmtId="176" fontId="32" fillId="0" borderId="61" xfId="127" applyNumberFormat="1" applyFont="1" applyFill="1" applyBorder="1" applyAlignment="1">
      <alignment horizontal="right" vertical="center" wrapText="1"/>
    </xf>
    <xf numFmtId="49" fontId="32" fillId="0" borderId="32" xfId="73" applyNumberFormat="1" applyFont="1" applyFill="1" applyBorder="1" applyAlignment="1">
      <alignment horizontal="center" vertical="center" wrapText="1"/>
    </xf>
    <xf numFmtId="49" fontId="32" fillId="0" borderId="10" xfId="73" applyNumberFormat="1" applyFont="1" applyFill="1" applyBorder="1" applyAlignment="1">
      <alignment horizontal="center" vertical="center" wrapText="1"/>
    </xf>
    <xf numFmtId="49" fontId="32" fillId="0" borderId="10" xfId="73" applyNumberFormat="1" applyFont="1" applyFill="1" applyBorder="1" applyAlignment="1">
      <alignment horizontal="center" vertical="center" shrinkToFit="1"/>
    </xf>
    <xf numFmtId="49" fontId="32" fillId="0" borderId="15" xfId="73" applyNumberFormat="1" applyFont="1" applyFill="1" applyBorder="1" applyAlignment="1">
      <alignment horizontal="center" vertical="center" wrapText="1"/>
    </xf>
    <xf numFmtId="49" fontId="32" fillId="0" borderId="15" xfId="73" applyNumberFormat="1" applyFont="1" applyFill="1" applyBorder="1" applyAlignment="1">
      <alignment horizontal="center" vertical="center" shrinkToFit="1"/>
    </xf>
    <xf numFmtId="176" fontId="32" fillId="0" borderId="32" xfId="73" applyNumberFormat="1" applyFont="1" applyFill="1" applyBorder="1" applyAlignment="1">
      <alignment horizontal="right" vertical="center" wrapText="1"/>
    </xf>
    <xf numFmtId="176" fontId="32" fillId="0" borderId="15" xfId="73" applyNumberFormat="1" applyFont="1" applyFill="1" applyBorder="1" applyAlignment="1">
      <alignment horizontal="right" vertical="center" wrapText="1"/>
    </xf>
    <xf numFmtId="176" fontId="32" fillId="0" borderId="58" xfId="73" applyNumberFormat="1" applyFont="1" applyFill="1" applyBorder="1" applyAlignment="1">
      <alignment horizontal="right" vertical="center" wrapText="1"/>
    </xf>
    <xf numFmtId="49" fontId="7" fillId="0" borderId="17" xfId="73" applyNumberFormat="1" applyFont="1" applyFill="1" applyBorder="1" applyAlignment="1">
      <alignment horizontal="center" vertical="center" wrapText="1"/>
    </xf>
    <xf numFmtId="49" fontId="32" fillId="0" borderId="29" xfId="73" applyNumberFormat="1" applyFont="1" applyFill="1" applyBorder="1" applyAlignment="1">
      <alignment horizontal="center" vertical="center" wrapText="1"/>
    </xf>
    <xf numFmtId="49" fontId="32" fillId="0" borderId="31" xfId="73" applyNumberFormat="1" applyFont="1" applyFill="1" applyBorder="1" applyAlignment="1">
      <alignment horizontal="center" vertical="center" wrapText="1"/>
    </xf>
    <xf numFmtId="49" fontId="32" fillId="0" borderId="35" xfId="73" applyNumberFormat="1" applyFont="1" applyFill="1" applyBorder="1" applyAlignment="1">
      <alignment horizontal="center" vertical="center" wrapText="1"/>
    </xf>
    <xf numFmtId="49" fontId="32" fillId="0" borderId="44" xfId="127" applyNumberFormat="1" applyFont="1" applyFill="1" applyBorder="1" applyAlignment="1">
      <alignment horizontal="center" vertical="center" wrapText="1"/>
    </xf>
    <xf numFmtId="49" fontId="32" fillId="0" borderId="36" xfId="73" applyNumberFormat="1" applyFont="1" applyFill="1" applyBorder="1" applyAlignment="1">
      <alignment horizontal="center" vertical="center" wrapText="1"/>
    </xf>
    <xf numFmtId="180" fontId="28" fillId="0" borderId="23" xfId="129" applyNumberFormat="1" applyFont="1" applyBorder="1" applyAlignment="1">
      <alignment horizontal="center" vertical="center" wrapText="1"/>
    </xf>
    <xf numFmtId="180" fontId="28" fillId="0" borderId="0" xfId="129" applyNumberFormat="1" applyFont="1" applyBorder="1" applyAlignment="1">
      <alignment horizontal="center" vertical="center" wrapText="1"/>
    </xf>
    <xf numFmtId="180" fontId="28" fillId="0" borderId="24" xfId="129" applyNumberFormat="1" applyFont="1" applyBorder="1" applyAlignment="1">
      <alignment horizontal="center" vertical="center" wrapText="1"/>
    </xf>
    <xf numFmtId="180" fontId="29" fillId="0" borderId="0" xfId="129" applyNumberFormat="1" applyFont="1" applyBorder="1" applyAlignment="1">
      <alignment horizontal="left" vertical="top" wrapText="1"/>
    </xf>
    <xf numFmtId="180" fontId="27" fillId="0" borderId="0" xfId="129" applyNumberFormat="1" applyFont="1" applyBorder="1" applyAlignment="1">
      <alignment horizontal="left" vertical="center"/>
    </xf>
    <xf numFmtId="180" fontId="29" fillId="0" borderId="0" xfId="129" applyNumberFormat="1" applyFont="1" applyBorder="1" applyAlignment="1">
      <alignment horizontal="center" vertical="top" wrapText="1"/>
    </xf>
    <xf numFmtId="180" fontId="30" fillId="0" borderId="0" xfId="129" applyNumberFormat="1" applyFont="1" applyBorder="1" applyAlignment="1">
      <alignment horizontal="right" vertical="top" wrapText="1"/>
    </xf>
    <xf numFmtId="180" fontId="30" fillId="0" borderId="28" xfId="129" applyNumberFormat="1" applyFont="1" applyBorder="1" applyAlignment="1">
      <alignment horizontal="center" vertical="center" wrapText="1"/>
    </xf>
    <xf numFmtId="180" fontId="30" fillId="0" borderId="52" xfId="129" applyNumberFormat="1" applyFont="1" applyBorder="1" applyAlignment="1">
      <alignment horizontal="center" vertical="center" wrapText="1"/>
    </xf>
    <xf numFmtId="180" fontId="30" fillId="0" borderId="17" xfId="129" applyNumberFormat="1" applyFont="1" applyBorder="1" applyAlignment="1">
      <alignment horizontal="center" vertical="center" wrapText="1"/>
    </xf>
    <xf numFmtId="180" fontId="30" fillId="0" borderId="19" xfId="129" applyNumberFormat="1" applyFont="1" applyBorder="1" applyAlignment="1">
      <alignment horizontal="center" vertical="center" wrapText="1"/>
    </xf>
    <xf numFmtId="180" fontId="30" fillId="0" borderId="18" xfId="129" applyNumberFormat="1" applyFont="1" applyBorder="1" applyAlignment="1">
      <alignment horizontal="center" vertical="center" wrapText="1"/>
    </xf>
    <xf numFmtId="180" fontId="30" fillId="0" borderId="64" xfId="129" applyNumberFormat="1" applyFont="1" applyBorder="1" applyAlignment="1">
      <alignment horizontal="center" vertical="center" wrapText="1"/>
    </xf>
    <xf numFmtId="180" fontId="30" fillId="0" borderId="56" xfId="129" applyNumberFormat="1" applyFont="1" applyBorder="1" applyAlignment="1">
      <alignment horizontal="center" vertical="center" wrapText="1"/>
    </xf>
    <xf numFmtId="0" fontId="30" fillId="0" borderId="10" xfId="128" applyFont="1" applyBorder="1" applyAlignment="1">
      <alignment horizontal="center" vertical="center" wrapText="1"/>
    </xf>
    <xf numFmtId="0" fontId="30" fillId="0" borderId="41" xfId="128" applyFont="1" applyBorder="1" applyAlignment="1">
      <alignment horizontal="center" vertical="center" wrapText="1"/>
    </xf>
    <xf numFmtId="3" fontId="31" fillId="0" borderId="12" xfId="128" applyNumberFormat="1" applyFont="1" applyBorder="1" applyAlignment="1">
      <alignment horizontal="right" vertical="center" wrapText="1"/>
    </xf>
    <xf numFmtId="3" fontId="31" fillId="0" borderId="57" xfId="128" applyNumberFormat="1" applyFont="1" applyBorder="1" applyAlignment="1">
      <alignment horizontal="right" vertical="center" wrapText="1"/>
    </xf>
    <xf numFmtId="176" fontId="30" fillId="0" borderId="12" xfId="129" applyNumberFormat="1" applyFont="1" applyBorder="1" applyAlignment="1">
      <alignment horizontal="right" vertical="center" wrapText="1"/>
    </xf>
    <xf numFmtId="176" fontId="30" fillId="0" borderId="57" xfId="129" applyNumberFormat="1" applyFont="1" applyBorder="1" applyAlignment="1">
      <alignment horizontal="right" vertical="center" wrapText="1"/>
    </xf>
    <xf numFmtId="180" fontId="30" fillId="0" borderId="13" xfId="129" applyNumberFormat="1" applyFont="1" applyBorder="1" applyAlignment="1">
      <alignment horizontal="center" vertical="center" wrapText="1"/>
    </xf>
    <xf numFmtId="180" fontId="30" fillId="0" borderId="57" xfId="129" applyNumberFormat="1" applyFont="1" applyBorder="1" applyAlignment="1">
      <alignment horizontal="center" vertical="center" wrapText="1"/>
    </xf>
    <xf numFmtId="180" fontId="30" fillId="0" borderId="63" xfId="129" applyNumberFormat="1" applyFont="1" applyBorder="1" applyAlignment="1">
      <alignment horizontal="center" vertical="center" wrapText="1"/>
    </xf>
    <xf numFmtId="180" fontId="30" fillId="0" borderId="12" xfId="129" applyNumberFormat="1" applyFont="1" applyBorder="1" applyAlignment="1">
      <alignment horizontal="center" vertical="center"/>
    </xf>
    <xf numFmtId="180" fontId="30" fillId="0" borderId="14" xfId="129" applyNumberFormat="1" applyFont="1" applyBorder="1" applyAlignment="1">
      <alignment horizontal="center" vertical="center"/>
    </xf>
    <xf numFmtId="0" fontId="30" fillId="0" borderId="30" xfId="128" applyFont="1" applyBorder="1" applyAlignment="1">
      <alignment horizontal="center" vertical="center" wrapText="1"/>
    </xf>
    <xf numFmtId="0" fontId="30" fillId="0" borderId="38" xfId="128" applyFont="1" applyBorder="1" applyAlignment="1">
      <alignment horizontal="center" vertical="center" wrapText="1"/>
    </xf>
    <xf numFmtId="3" fontId="31" fillId="0" borderId="63" xfId="128" applyNumberFormat="1" applyFont="1" applyBorder="1" applyAlignment="1">
      <alignment horizontal="right" vertical="center" wrapText="1"/>
    </xf>
    <xf numFmtId="3" fontId="31" fillId="0" borderId="56" xfId="128" applyNumberFormat="1" applyFont="1" applyBorder="1" applyAlignment="1">
      <alignment horizontal="right" vertical="center" wrapText="1"/>
    </xf>
    <xf numFmtId="176" fontId="30" fillId="0" borderId="63" xfId="129" applyNumberFormat="1" applyFont="1" applyBorder="1" applyAlignment="1">
      <alignment horizontal="right" vertical="center" wrapText="1"/>
    </xf>
    <xf numFmtId="176" fontId="30" fillId="0" borderId="56" xfId="129" applyNumberFormat="1" applyFont="1" applyBorder="1" applyAlignment="1">
      <alignment horizontal="right" vertical="center" wrapText="1"/>
    </xf>
    <xf numFmtId="180" fontId="30" fillId="25" borderId="15" xfId="129" applyNumberFormat="1" applyFont="1" applyFill="1" applyBorder="1" applyAlignment="1">
      <alignment horizontal="center" vertical="center" wrapText="1"/>
    </xf>
    <xf numFmtId="180" fontId="30" fillId="25" borderId="62" xfId="129" applyNumberFormat="1" applyFont="1" applyFill="1" applyBorder="1" applyAlignment="1">
      <alignment horizontal="center" vertical="center" wrapText="1"/>
    </xf>
    <xf numFmtId="180" fontId="30" fillId="25" borderId="16" xfId="129" applyNumberFormat="1" applyFont="1" applyFill="1" applyBorder="1" applyAlignment="1">
      <alignment horizontal="center" vertical="center" wrapText="1"/>
    </xf>
    <xf numFmtId="180" fontId="30" fillId="25" borderId="58" xfId="129" applyNumberFormat="1" applyFont="1" applyFill="1" applyBorder="1" applyAlignment="1">
      <alignment horizontal="center" vertical="center" wrapText="1"/>
    </xf>
    <xf numFmtId="177" fontId="30" fillId="25" borderId="14" xfId="129" applyNumberFormat="1" applyFont="1" applyFill="1" applyBorder="1" applyAlignment="1">
      <alignment horizontal="right" vertical="center" wrapText="1"/>
    </xf>
    <xf numFmtId="177" fontId="30" fillId="25" borderId="58" xfId="129" applyNumberFormat="1" applyFont="1" applyFill="1" applyBorder="1" applyAlignment="1">
      <alignment horizontal="right" vertical="center" wrapText="1"/>
    </xf>
    <xf numFmtId="176" fontId="30" fillId="25" borderId="14" xfId="129" applyNumberFormat="1" applyFont="1" applyFill="1" applyBorder="1" applyAlignment="1">
      <alignment horizontal="right" vertical="center" wrapText="1"/>
    </xf>
    <xf numFmtId="176" fontId="30" fillId="25" borderId="58" xfId="129" applyNumberFormat="1" applyFont="1" applyFill="1" applyBorder="1" applyAlignment="1">
      <alignment horizontal="right" vertical="center" wrapText="1"/>
    </xf>
    <xf numFmtId="3" fontId="31" fillId="0" borderId="12" xfId="128" applyNumberFormat="1" applyFont="1" applyFill="1" applyBorder="1" applyAlignment="1">
      <alignment horizontal="right" vertical="center" wrapText="1"/>
    </xf>
    <xf numFmtId="3" fontId="31" fillId="0" borderId="57" xfId="128" applyNumberFormat="1" applyFont="1" applyFill="1" applyBorder="1" applyAlignment="1">
      <alignment horizontal="right" vertical="center" wrapText="1"/>
    </xf>
    <xf numFmtId="180" fontId="27" fillId="0" borderId="0" xfId="129" applyNumberFormat="1" applyFont="1" applyBorder="1" applyAlignment="1">
      <alignment horizontal="left" vertical="center" wrapText="1"/>
    </xf>
    <xf numFmtId="3" fontId="31" fillId="0" borderId="63" xfId="128" applyNumberFormat="1" applyFont="1" applyFill="1" applyBorder="1" applyAlignment="1">
      <alignment horizontal="right" vertical="center" wrapText="1"/>
    </xf>
    <xf numFmtId="3" fontId="31" fillId="0" borderId="56" xfId="128" applyNumberFormat="1" applyFont="1" applyFill="1" applyBorder="1" applyAlignment="1">
      <alignment horizontal="right" vertical="center" wrapText="1"/>
    </xf>
    <xf numFmtId="0" fontId="31" fillId="0" borderId="12" xfId="128" applyFont="1" applyBorder="1" applyAlignment="1">
      <alignment horizontal="right" vertical="center" wrapText="1"/>
    </xf>
    <xf numFmtId="0" fontId="31" fillId="0" borderId="57" xfId="128" applyFont="1" applyBorder="1" applyAlignment="1">
      <alignment horizontal="right" vertical="center" wrapText="1"/>
    </xf>
    <xf numFmtId="49" fontId="2" fillId="0" borderId="0" xfId="127" applyNumberFormat="1" applyFont="1" applyFill="1" applyAlignment="1">
      <alignment horizontal="center" vertical="center" wrapText="1"/>
    </xf>
    <xf numFmtId="49" fontId="32" fillId="0" borderId="0" xfId="127" applyNumberFormat="1" applyFont="1" applyFill="1" applyBorder="1" applyAlignment="1">
      <alignment horizontal="center" vertical="center" wrapText="1"/>
    </xf>
    <xf numFmtId="49" fontId="7" fillId="0" borderId="65" xfId="127" applyNumberFormat="1" applyFont="1" applyFill="1" applyBorder="1" applyAlignment="1">
      <alignment horizontal="center" vertical="center" wrapText="1"/>
    </xf>
    <xf numFmtId="49" fontId="7" fillId="0" borderId="39" xfId="127" applyNumberFormat="1" applyFont="1" applyFill="1" applyBorder="1" applyAlignment="1">
      <alignment horizontal="center" vertical="center" wrapText="1"/>
    </xf>
    <xf numFmtId="49" fontId="7" fillId="0" borderId="64" xfId="127" applyNumberFormat="1" applyFont="1" applyFill="1" applyBorder="1" applyAlignment="1">
      <alignment horizontal="center" vertical="center" wrapText="1"/>
    </xf>
    <xf numFmtId="176" fontId="7" fillId="0" borderId="30" xfId="127" applyNumberFormat="1" applyFont="1" applyFill="1" applyBorder="1" applyAlignment="1">
      <alignment horizontal="center" vertical="center" wrapText="1"/>
    </xf>
    <xf numFmtId="176" fontId="7" fillId="0" borderId="15" xfId="127" applyNumberFormat="1" applyFont="1" applyFill="1" applyBorder="1" applyAlignment="1">
      <alignment horizontal="center" vertical="center" wrapText="1"/>
    </xf>
    <xf numFmtId="176" fontId="7" fillId="0" borderId="56" xfId="127" applyNumberFormat="1" applyFont="1" applyFill="1" applyBorder="1" applyAlignment="1">
      <alignment horizontal="center" vertical="center" wrapText="1"/>
    </xf>
    <xf numFmtId="176" fontId="7" fillId="0" borderId="58" xfId="127" applyNumberFormat="1" applyFont="1" applyFill="1" applyBorder="1" applyAlignment="1">
      <alignment horizontal="center" vertical="center" wrapText="1"/>
    </xf>
    <xf numFmtId="49" fontId="7" fillId="0" borderId="66" xfId="127" applyNumberFormat="1" applyFont="1" applyFill="1" applyBorder="1" applyAlignment="1">
      <alignment horizontal="center" vertical="center" wrapText="1"/>
    </xf>
    <xf numFmtId="49" fontId="7" fillId="0" borderId="16" xfId="127" applyNumberFormat="1" applyFont="1" applyFill="1" applyBorder="1" applyAlignment="1">
      <alignment horizontal="center" vertical="center" wrapText="1"/>
    </xf>
    <xf numFmtId="49" fontId="7" fillId="0" borderId="62" xfId="127" applyNumberFormat="1" applyFont="1" applyFill="1" applyBorder="1" applyAlignment="1">
      <alignment horizontal="center" vertical="center" wrapText="1"/>
    </xf>
    <xf numFmtId="49" fontId="32" fillId="0" borderId="41" xfId="127" applyNumberFormat="1" applyFont="1" applyFill="1" applyBorder="1" applyAlignment="1">
      <alignment horizontal="center" vertical="center" wrapText="1"/>
    </xf>
    <xf numFmtId="49" fontId="32" fillId="0" borderId="13" xfId="127" applyNumberFormat="1" applyFont="1" applyFill="1" applyBorder="1" applyAlignment="1">
      <alignment horizontal="center" vertical="center" wrapText="1"/>
    </xf>
    <xf numFmtId="49" fontId="32" fillId="0" borderId="38" xfId="127" applyNumberFormat="1" applyFont="1" applyFill="1" applyBorder="1" applyAlignment="1">
      <alignment horizontal="center" vertical="center" wrapText="1"/>
    </xf>
    <xf numFmtId="49" fontId="32" fillId="0" borderId="39" xfId="127" applyNumberFormat="1" applyFont="1" applyFill="1" applyBorder="1" applyAlignment="1">
      <alignment horizontal="center" vertical="center" wrapText="1"/>
    </xf>
    <xf numFmtId="49" fontId="32" fillId="0" borderId="64" xfId="127" applyNumberFormat="1" applyFont="1" applyFill="1" applyBorder="1" applyAlignment="1">
      <alignment horizontal="center" vertical="center" wrapText="1"/>
    </xf>
    <xf numFmtId="49" fontId="7" fillId="0" borderId="67" xfId="127" applyNumberFormat="1" applyFont="1" applyFill="1" applyBorder="1" applyAlignment="1">
      <alignment horizontal="center" vertical="center" wrapText="1"/>
    </xf>
    <xf numFmtId="49" fontId="7" fillId="0" borderId="53" xfId="127" applyNumberFormat="1" applyFont="1" applyFill="1" applyBorder="1" applyAlignment="1">
      <alignment horizontal="center" vertical="center" wrapText="1"/>
    </xf>
    <xf numFmtId="49" fontId="7" fillId="0" borderId="18" xfId="127" applyNumberFormat="1" applyFont="1" applyFill="1" applyBorder="1" applyAlignment="1">
      <alignment horizontal="center" vertical="center" wrapText="1"/>
    </xf>
    <xf numFmtId="49" fontId="32" fillId="0" borderId="51" xfId="127" applyNumberFormat="1" applyFont="1" applyFill="1" applyBorder="1" applyAlignment="1">
      <alignment horizontal="center" vertical="center" wrapText="1"/>
    </xf>
    <xf numFmtId="49" fontId="32" fillId="0" borderId="43" xfId="127" applyNumberFormat="1" applyFont="1" applyFill="1" applyBorder="1" applyAlignment="1">
      <alignment horizontal="center" vertical="center" wrapText="1"/>
    </xf>
    <xf numFmtId="49" fontId="32" fillId="0" borderId="50" xfId="127" applyNumberFormat="1" applyFont="1" applyFill="1" applyBorder="1" applyAlignment="1">
      <alignment horizontal="center" vertical="center" wrapText="1"/>
    </xf>
    <xf numFmtId="49" fontId="7" fillId="0" borderId="28" xfId="127" applyNumberFormat="1" applyFont="1" applyFill="1" applyBorder="1" applyAlignment="1">
      <alignment horizontal="center" vertical="center" wrapText="1"/>
    </xf>
    <xf numFmtId="49" fontId="32" fillId="0" borderId="10" xfId="127" applyNumberFormat="1" applyFont="1" applyFill="1" applyBorder="1" applyAlignment="1">
      <alignment horizontal="center" vertical="center" wrapText="1"/>
    </xf>
    <xf numFmtId="0" fontId="5" fillId="0" borderId="74" xfId="126" applyFont="1" applyFill="1" applyBorder="1" applyAlignment="1">
      <alignment horizontal="left" vertical="center" wrapText="1"/>
    </xf>
    <xf numFmtId="0" fontId="5" fillId="0" borderId="61" xfId="126" applyFont="1" applyFill="1" applyBorder="1" applyAlignment="1">
      <alignment horizontal="left" vertical="center" wrapText="1"/>
    </xf>
    <xf numFmtId="49" fontId="5" fillId="0" borderId="33" xfId="0" applyNumberFormat="1" applyFont="1" applyFill="1" applyBorder="1" applyAlignment="1">
      <alignment vertical="center" wrapText="1" shrinkToFit="1"/>
    </xf>
    <xf numFmtId="49" fontId="5" fillId="0" borderId="32" xfId="0" applyNumberFormat="1" applyFont="1" applyFill="1" applyBorder="1" applyAlignment="1">
      <alignment vertical="center" wrapText="1" shrinkToFit="1"/>
    </xf>
    <xf numFmtId="49" fontId="5" fillId="0" borderId="36" xfId="0" applyNumberFormat="1" applyFont="1" applyFill="1" applyBorder="1" applyAlignment="1">
      <alignment vertical="center" wrapText="1" shrinkToFit="1"/>
    </xf>
    <xf numFmtId="49" fontId="5" fillId="0" borderId="41" xfId="0" applyNumberFormat="1" applyFont="1" applyFill="1" applyBorder="1" applyAlignment="1">
      <alignment vertical="center" wrapText="1" shrinkToFit="1"/>
    </xf>
    <xf numFmtId="49" fontId="5" fillId="0" borderId="42" xfId="0" applyNumberFormat="1" applyFont="1" applyFill="1" applyBorder="1" applyAlignment="1">
      <alignment vertical="center" wrapText="1" shrinkToFit="1"/>
    </xf>
    <xf numFmtId="176" fontId="33" fillId="0" borderId="44" xfId="126" applyNumberFormat="1" applyFont="1" applyFill="1" applyBorder="1" applyAlignment="1">
      <alignment horizontal="right" vertical="center" wrapText="1" shrinkToFit="1"/>
    </xf>
    <xf numFmtId="176" fontId="33" fillId="0" borderId="34" xfId="126" applyNumberFormat="1" applyFont="1" applyFill="1" applyBorder="1" applyAlignment="1">
      <alignment horizontal="right" vertical="center" wrapText="1" shrinkToFit="1"/>
    </xf>
    <xf numFmtId="176" fontId="33" fillId="0" borderId="45" xfId="126" applyNumberFormat="1" applyFont="1" applyFill="1" applyBorder="1" applyAlignment="1">
      <alignment horizontal="right" vertical="center" wrapText="1" shrinkToFit="1"/>
    </xf>
    <xf numFmtId="176" fontId="5" fillId="0" borderId="44" xfId="126" applyNumberFormat="1" applyFont="1" applyFill="1" applyBorder="1" applyAlignment="1">
      <alignment horizontal="right" vertical="center" wrapText="1" shrinkToFit="1"/>
    </xf>
    <xf numFmtId="176" fontId="5" fillId="0" borderId="34" xfId="126" applyNumberFormat="1" applyFont="1" applyFill="1" applyBorder="1" applyAlignment="1">
      <alignment horizontal="right" vertical="center" wrapText="1" shrinkToFit="1"/>
    </xf>
    <xf numFmtId="176" fontId="5" fillId="0" borderId="45" xfId="126" applyNumberFormat="1" applyFont="1" applyFill="1" applyBorder="1" applyAlignment="1">
      <alignment horizontal="right" vertical="center" wrapText="1" shrinkToFit="1"/>
    </xf>
    <xf numFmtId="176" fontId="5" fillId="0" borderId="60" xfId="126" applyNumberFormat="1" applyFont="1" applyFill="1" applyBorder="1" applyAlignment="1">
      <alignment horizontal="right" vertical="center" wrapText="1" shrinkToFit="1"/>
    </xf>
    <xf numFmtId="176" fontId="5" fillId="0" borderId="74" xfId="126" applyNumberFormat="1" applyFont="1" applyFill="1" applyBorder="1" applyAlignment="1">
      <alignment horizontal="right" vertical="center" wrapText="1" shrinkToFit="1"/>
    </xf>
    <xf numFmtId="176" fontId="5" fillId="0" borderId="61" xfId="126" applyNumberFormat="1" applyFont="1" applyFill="1" applyBorder="1" applyAlignment="1">
      <alignment horizontal="right" vertical="center" wrapText="1" shrinkToFit="1"/>
    </xf>
    <xf numFmtId="0" fontId="5" fillId="0" borderId="48" xfId="0" applyNumberFormat="1" applyFont="1" applyFill="1" applyBorder="1" applyAlignment="1">
      <alignment horizontal="left" vertical="center" wrapText="1"/>
    </xf>
    <xf numFmtId="0" fontId="5" fillId="0" borderId="47" xfId="0" applyNumberFormat="1" applyFont="1" applyFill="1" applyBorder="1" applyAlignment="1">
      <alignment horizontal="left" vertical="center" wrapText="1"/>
    </xf>
    <xf numFmtId="0" fontId="5" fillId="0" borderId="55" xfId="0" applyNumberFormat="1" applyFont="1" applyFill="1" applyBorder="1" applyAlignment="1">
      <alignment horizontal="left" vertical="center" wrapText="1"/>
    </xf>
    <xf numFmtId="49" fontId="5" fillId="0" borderId="32" xfId="126" applyNumberFormat="1" applyFont="1" applyFill="1" applyBorder="1" applyAlignment="1">
      <alignment horizontal="left" vertical="center" wrapText="1"/>
    </xf>
    <xf numFmtId="49" fontId="5" fillId="0" borderId="36" xfId="126" applyNumberFormat="1" applyFont="1" applyFill="1" applyBorder="1" applyAlignment="1">
      <alignment horizontal="left" vertical="center" wrapText="1"/>
    </xf>
    <xf numFmtId="49" fontId="5" fillId="0" borderId="62" xfId="0" applyNumberFormat="1" applyFont="1" applyFill="1" applyBorder="1" applyAlignment="1">
      <alignment vertical="center" wrapText="1" shrinkToFit="1"/>
    </xf>
    <xf numFmtId="49" fontId="5" fillId="0" borderId="77" xfId="0" applyNumberFormat="1" applyFont="1" applyFill="1" applyBorder="1" applyAlignment="1">
      <alignment vertical="center" wrapText="1" shrinkToFit="1"/>
    </xf>
    <xf numFmtId="49" fontId="2" fillId="0" borderId="0" xfId="126" applyNumberFormat="1" applyFont="1" applyFill="1" applyBorder="1" applyAlignment="1">
      <alignment horizontal="center" vertical="center" wrapText="1"/>
    </xf>
    <xf numFmtId="49" fontId="5" fillId="0" borderId="46" xfId="126" applyNumberFormat="1" applyFont="1" applyFill="1" applyBorder="1" applyAlignment="1">
      <alignment vertical="center" wrapText="1"/>
    </xf>
    <xf numFmtId="0" fontId="5" fillId="0" borderId="46" xfId="126" applyNumberFormat="1" applyFont="1" applyFill="1" applyBorder="1" applyAlignment="1">
      <alignment horizontal="right" vertical="center" wrapText="1"/>
    </xf>
    <xf numFmtId="49" fontId="6" fillId="0" borderId="69" xfId="126" applyNumberFormat="1" applyFont="1" applyFill="1" applyBorder="1" applyAlignment="1">
      <alignment horizontal="center" vertical="center" wrapText="1"/>
    </xf>
    <xf numFmtId="0" fontId="5" fillId="0" borderId="70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6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71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49" fontId="6" fillId="0" borderId="72" xfId="126" applyNumberFormat="1" applyFont="1" applyFill="1" applyBorder="1" applyAlignment="1">
      <alignment horizontal="center" vertical="center" wrapText="1" shrinkToFit="1"/>
    </xf>
    <xf numFmtId="49" fontId="6" fillId="0" borderId="70" xfId="126" applyNumberFormat="1" applyFont="1" applyFill="1" applyBorder="1" applyAlignment="1">
      <alignment horizontal="center" vertical="center" wrapText="1" shrinkToFit="1"/>
    </xf>
    <xf numFmtId="49" fontId="6" fillId="0" borderId="34" xfId="126" applyNumberFormat="1" applyFont="1" applyFill="1" applyBorder="1" applyAlignment="1">
      <alignment horizontal="center" vertical="center" wrapText="1" shrinkToFit="1"/>
    </xf>
    <xf numFmtId="49" fontId="6" fillId="0" borderId="0" xfId="126" applyNumberFormat="1" applyFont="1" applyFill="1" applyBorder="1" applyAlignment="1">
      <alignment horizontal="center" vertical="center" wrapText="1" shrinkToFit="1"/>
    </xf>
    <xf numFmtId="49" fontId="6" fillId="0" borderId="45" xfId="126" applyNumberFormat="1" applyFont="1" applyFill="1" applyBorder="1" applyAlignment="1">
      <alignment horizontal="center" vertical="center" wrapText="1" shrinkToFit="1"/>
    </xf>
    <xf numFmtId="49" fontId="6" fillId="0" borderId="46" xfId="126" applyNumberFormat="1" applyFont="1" applyFill="1" applyBorder="1" applyAlignment="1">
      <alignment horizontal="center" vertical="center" wrapText="1" shrinkToFit="1"/>
    </xf>
    <xf numFmtId="49" fontId="7" fillId="0" borderId="68" xfId="126" applyNumberFormat="1" applyFont="1" applyFill="1" applyBorder="1" applyAlignment="1">
      <alignment horizontal="left" vertical="center" wrapText="1"/>
    </xf>
    <xf numFmtId="49" fontId="7" fillId="0" borderId="71" xfId="126" applyNumberFormat="1" applyFont="1" applyFill="1" applyBorder="1" applyAlignment="1">
      <alignment horizontal="left" vertical="center" wrapText="1"/>
    </xf>
    <xf numFmtId="49" fontId="7" fillId="0" borderId="32" xfId="126" applyNumberFormat="1" applyFont="1" applyFill="1" applyBorder="1" applyAlignment="1">
      <alignment horizontal="left" vertical="center" wrapText="1"/>
    </xf>
    <xf numFmtId="49" fontId="7" fillId="0" borderId="36" xfId="126" applyNumberFormat="1" applyFont="1" applyFill="1" applyBorder="1" applyAlignment="1">
      <alignment horizontal="left" vertical="center" wrapText="1"/>
    </xf>
    <xf numFmtId="176" fontId="6" fillId="0" borderId="60" xfId="126" applyNumberFormat="1" applyFont="1" applyFill="1" applyBorder="1" applyAlignment="1">
      <alignment horizontal="center" vertical="center" wrapText="1" shrinkToFit="1"/>
    </xf>
    <xf numFmtId="176" fontId="6" fillId="0" borderId="74" xfId="126" applyNumberFormat="1" applyFont="1" applyFill="1" applyBorder="1" applyAlignment="1">
      <alignment horizontal="center" vertical="center" wrapText="1" shrinkToFit="1"/>
    </xf>
    <xf numFmtId="176" fontId="6" fillId="0" borderId="61" xfId="126" applyNumberFormat="1" applyFont="1" applyFill="1" applyBorder="1" applyAlignment="1">
      <alignment horizontal="center" vertical="center" wrapText="1" shrinkToFit="1"/>
    </xf>
    <xf numFmtId="176" fontId="6" fillId="0" borderId="75" xfId="126" applyNumberFormat="1" applyFont="1" applyFill="1" applyBorder="1" applyAlignment="1">
      <alignment horizontal="center" vertical="center" wrapText="1" shrinkToFit="1"/>
    </xf>
    <xf numFmtId="176" fontId="6" fillId="0" borderId="35" xfId="126" applyNumberFormat="1" applyFont="1" applyFill="1" applyBorder="1" applyAlignment="1">
      <alignment horizontal="center" vertical="center" wrapText="1" shrinkToFit="1"/>
    </xf>
    <xf numFmtId="176" fontId="6" fillId="0" borderId="33" xfId="126" applyNumberFormat="1" applyFont="1" applyFill="1" applyBorder="1" applyAlignment="1">
      <alignment horizontal="center" vertical="center" wrapText="1" shrinkToFit="1"/>
    </xf>
    <xf numFmtId="176" fontId="6" fillId="0" borderId="36" xfId="126" applyNumberFormat="1" applyFont="1" applyFill="1" applyBorder="1" applyAlignment="1">
      <alignment horizontal="center" vertical="center" wrapText="1" shrinkToFit="1"/>
    </xf>
    <xf numFmtId="176" fontId="6" fillId="0" borderId="48" xfId="126" applyNumberFormat="1" applyFont="1" applyFill="1" applyBorder="1" applyAlignment="1">
      <alignment horizontal="center" vertical="center" wrapText="1" shrinkToFit="1"/>
    </xf>
    <xf numFmtId="176" fontId="6" fillId="0" borderId="55" xfId="126" applyNumberFormat="1" applyFont="1" applyFill="1" applyBorder="1" applyAlignment="1">
      <alignment horizontal="center" vertical="center" wrapText="1" shrinkToFit="1"/>
    </xf>
    <xf numFmtId="49" fontId="6" fillId="24" borderId="67" xfId="126" applyNumberFormat="1" applyFont="1" applyFill="1" applyBorder="1" applyAlignment="1">
      <alignment horizontal="center" vertical="center" shrinkToFit="1"/>
    </xf>
    <xf numFmtId="49" fontId="6" fillId="24" borderId="53" xfId="126" applyNumberFormat="1" applyFont="1" applyFill="1" applyBorder="1" applyAlignment="1">
      <alignment horizontal="center" vertical="center" shrinkToFit="1"/>
    </xf>
    <xf numFmtId="49" fontId="6" fillId="24" borderId="54" xfId="126" applyNumberFormat="1" applyFont="1" applyFill="1" applyBorder="1" applyAlignment="1">
      <alignment horizontal="center" vertical="center" shrinkToFit="1"/>
    </xf>
    <xf numFmtId="0" fontId="6" fillId="0" borderId="73" xfId="126" applyNumberFormat="1" applyFont="1" applyFill="1" applyBorder="1" applyAlignment="1">
      <alignment horizontal="center" vertical="center" wrapText="1"/>
    </xf>
    <xf numFmtId="0" fontId="6" fillId="0" borderId="74" xfId="126" applyNumberFormat="1" applyFont="1" applyFill="1" applyBorder="1" applyAlignment="1">
      <alignment horizontal="center" vertical="center" wrapText="1"/>
    </xf>
    <xf numFmtId="0" fontId="6" fillId="0" borderId="61" xfId="126" applyNumberFormat="1" applyFont="1" applyFill="1" applyBorder="1" applyAlignment="1">
      <alignment horizontal="center" vertical="center" wrapText="1"/>
    </xf>
    <xf numFmtId="176" fontId="6" fillId="0" borderId="44" xfId="126" applyNumberFormat="1" applyFont="1" applyFill="1" applyBorder="1" applyAlignment="1">
      <alignment horizontal="center" vertical="center" wrapText="1" shrinkToFit="1"/>
    </xf>
    <xf numFmtId="176" fontId="6" fillId="0" borderId="34" xfId="126" applyNumberFormat="1" applyFont="1" applyFill="1" applyBorder="1" applyAlignment="1">
      <alignment horizontal="center" vertical="center" wrapText="1" shrinkToFit="1"/>
    </xf>
    <xf numFmtId="176" fontId="6" fillId="0" borderId="45" xfId="126" applyNumberFormat="1" applyFont="1" applyFill="1" applyBorder="1" applyAlignment="1">
      <alignment horizontal="center" vertical="center" wrapText="1" shrinkToFit="1"/>
    </xf>
    <xf numFmtId="176" fontId="6" fillId="0" borderId="76" xfId="126" applyNumberFormat="1" applyFont="1" applyFill="1" applyBorder="1" applyAlignment="1">
      <alignment horizontal="center" vertical="center" wrapText="1" shrinkToFit="1"/>
    </xf>
    <xf numFmtId="176" fontId="6" fillId="0" borderId="42" xfId="126" applyNumberFormat="1" applyFont="1" applyFill="1" applyBorder="1" applyAlignment="1">
      <alignment horizontal="center" vertical="center" wrapText="1" shrinkToFit="1"/>
    </xf>
    <xf numFmtId="176" fontId="6" fillId="0" borderId="13" xfId="126" applyNumberFormat="1" applyFont="1" applyFill="1" applyBorder="1" applyAlignment="1">
      <alignment horizontal="center" vertical="center" wrapText="1" shrinkToFit="1"/>
    </xf>
    <xf numFmtId="176" fontId="6" fillId="0" borderId="65" xfId="126" applyNumberFormat="1" applyFont="1" applyFill="1" applyBorder="1" applyAlignment="1">
      <alignment horizontal="center" vertical="center" wrapText="1" shrinkToFit="1"/>
    </xf>
    <xf numFmtId="176" fontId="6" fillId="0" borderId="39" xfId="126" applyNumberFormat="1" applyFont="1" applyFill="1" applyBorder="1" applyAlignment="1">
      <alignment horizontal="center" vertical="center" wrapText="1" shrinkToFit="1"/>
    </xf>
    <xf numFmtId="176" fontId="6" fillId="0" borderId="40" xfId="126" applyNumberFormat="1" applyFont="1" applyFill="1" applyBorder="1" applyAlignment="1">
      <alignment horizontal="center" vertical="center" wrapText="1" shrinkToFit="1"/>
    </xf>
    <xf numFmtId="0" fontId="6" fillId="0" borderId="49" xfId="126" applyNumberFormat="1" applyFont="1" applyFill="1" applyBorder="1" applyAlignment="1">
      <alignment horizontal="center" vertical="center" wrapText="1"/>
    </xf>
    <xf numFmtId="0" fontId="6" fillId="0" borderId="47" xfId="126" applyNumberFormat="1" applyFont="1" applyFill="1" applyBorder="1" applyAlignment="1">
      <alignment horizontal="center" vertical="center" wrapText="1"/>
    </xf>
    <xf numFmtId="0" fontId="6" fillId="0" borderId="55" xfId="126" applyNumberFormat="1" applyFont="1" applyFill="1" applyBorder="1" applyAlignment="1">
      <alignment horizontal="center" vertical="center" wrapText="1"/>
    </xf>
  </cellXfs>
  <cellStyles count="130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강조색1 2" xfId="7"/>
    <cellStyle name="20% - 강조색2 2" xfId="8"/>
    <cellStyle name="20% - 강조색3 2" xfId="9"/>
    <cellStyle name="20% - 강조색4 2" xfId="10"/>
    <cellStyle name="20% - 강조색5 2" xfId="11"/>
    <cellStyle name="20% - 강조색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강조색1 2" xfId="19"/>
    <cellStyle name="40% - 강조색2 2" xfId="20"/>
    <cellStyle name="40% - 강조색3 2" xfId="21"/>
    <cellStyle name="40% - 강조색4 2" xfId="22"/>
    <cellStyle name="40% - 강조색5 2" xfId="23"/>
    <cellStyle name="40% - 강조색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강조색1 2" xfId="31"/>
    <cellStyle name="60% - 강조색2 2" xfId="32"/>
    <cellStyle name="60% - 강조색3 2" xfId="33"/>
    <cellStyle name="60% - 강조색4 2" xfId="34"/>
    <cellStyle name="60% - 강조색5 2" xfId="35"/>
    <cellStyle name="60% - 강조색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planatory Text" xfId="46"/>
    <cellStyle name="Good" xfId="47"/>
    <cellStyle name="Heading 1" xfId="48"/>
    <cellStyle name="Heading 2" xfId="49"/>
    <cellStyle name="Heading 3" xfId="50"/>
    <cellStyle name="Heading 4" xfId="51"/>
    <cellStyle name="Input" xfId="52"/>
    <cellStyle name="Linked Cell" xfId="53"/>
    <cellStyle name="Neutral" xfId="54"/>
    <cellStyle name="Note" xfId="55"/>
    <cellStyle name="Output" xfId="56"/>
    <cellStyle name="Title" xfId="57"/>
    <cellStyle name="Total" xfId="58"/>
    <cellStyle name="Warning Text" xfId="59"/>
    <cellStyle name="강조색1 2" xfId="60"/>
    <cellStyle name="강조색2 2" xfId="61"/>
    <cellStyle name="강조색3 2" xfId="62"/>
    <cellStyle name="강조색4 2" xfId="63"/>
    <cellStyle name="강조색5 2" xfId="64"/>
    <cellStyle name="강조색6 2" xfId="65"/>
    <cellStyle name="경고문 2" xfId="66"/>
    <cellStyle name="계산 2" xfId="67"/>
    <cellStyle name="나쁨 2" xfId="68"/>
    <cellStyle name="메모 2" xfId="69"/>
    <cellStyle name="보통 2" xfId="70"/>
    <cellStyle name="설명 텍스트 2" xfId="71"/>
    <cellStyle name="셀 확인 2" xfId="72"/>
    <cellStyle name="쉼표 [0]" xfId="73" builtinId="6"/>
    <cellStyle name="쉼표 [0] 10" xfId="74"/>
    <cellStyle name="쉼표 [0] 2" xfId="75"/>
    <cellStyle name="쉼표 [0] 3" xfId="76"/>
    <cellStyle name="쉼표 [0] 4" xfId="77"/>
    <cellStyle name="쉼표 [0] 8" xfId="78"/>
    <cellStyle name="쉼표 [0] 9" xfId="79"/>
    <cellStyle name="연결된 셀 2" xfId="80"/>
    <cellStyle name="요약 2" xfId="81"/>
    <cellStyle name="입력 2" xfId="82"/>
    <cellStyle name="제목 1 2" xfId="83"/>
    <cellStyle name="제목 2 2" xfId="84"/>
    <cellStyle name="제목 3 2" xfId="85"/>
    <cellStyle name="제목 4 2" xfId="86"/>
    <cellStyle name="제목 5" xfId="87"/>
    <cellStyle name="좋음 2" xfId="88"/>
    <cellStyle name="출력 2" xfId="89"/>
    <cellStyle name="콤마 [0]_급여" xfId="90"/>
    <cellStyle name="콤마_급여" xfId="91"/>
    <cellStyle name="표준" xfId="0" builtinId="0"/>
    <cellStyle name="표준 10" xfId="92"/>
    <cellStyle name="표준 11" xfId="93"/>
    <cellStyle name="표준 12" xfId="94"/>
    <cellStyle name="표준 13" xfId="95"/>
    <cellStyle name="표준 14" xfId="96"/>
    <cellStyle name="표준 15" xfId="97"/>
    <cellStyle name="표준 16" xfId="98"/>
    <cellStyle name="표준 17" xfId="99"/>
    <cellStyle name="표준 18" xfId="100"/>
    <cellStyle name="표준 19" xfId="101"/>
    <cellStyle name="표준 2" xfId="102"/>
    <cellStyle name="표준 2 2" xfId="103"/>
    <cellStyle name="표준 2 3" xfId="104"/>
    <cellStyle name="표준 2 4" xfId="105"/>
    <cellStyle name="표준 2 5" xfId="106"/>
    <cellStyle name="표준 2 6" xfId="107"/>
    <cellStyle name="표준 2 7" xfId="108"/>
    <cellStyle name="표준 2_2011년_3차_추경_예산,사업계획_만덕복지관_구청" xfId="109"/>
    <cellStyle name="표준 20" xfId="110"/>
    <cellStyle name="표준 21" xfId="111"/>
    <cellStyle name="표준 22" xfId="112"/>
    <cellStyle name="표준 23" xfId="113"/>
    <cellStyle name="표준 24" xfId="114"/>
    <cellStyle name="표준 25" xfId="115"/>
    <cellStyle name="표준 27" xfId="116"/>
    <cellStyle name="표준 3" xfId="117"/>
    <cellStyle name="표준 3 2" xfId="118"/>
    <cellStyle name="표준 3_2011년_3차_추경_예산,사업계획_만덕복지관_구청" xfId="119"/>
    <cellStyle name="표준 4" xfId="120"/>
    <cellStyle name="표준 5" xfId="121"/>
    <cellStyle name="표준 6" xfId="122"/>
    <cellStyle name="표준 7" xfId="123"/>
    <cellStyle name="표준 8" xfId="124"/>
    <cellStyle name="표준 9" xfId="125"/>
    <cellStyle name="표준_2007년낙동복지관세부사업계획(완)" xfId="126"/>
    <cellStyle name="표준_2011년_1차_추경_만덕종합사회복지관_예산" xfId="127"/>
    <cellStyle name="표준_2013년_본-예산_만덕복지관_법인용" xfId="128"/>
    <cellStyle name="표준_낙동복지관2010년도예산서,사업계획서" xfId="12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1"/>
  <sheetViews>
    <sheetView view="pageBreakPreview" zoomScaleSheetLayoutView="100" workbookViewId="0">
      <selection activeCell="S8" sqref="S8"/>
    </sheetView>
  </sheetViews>
  <sheetFormatPr defaultRowHeight="20.100000000000001" customHeight="1"/>
  <cols>
    <col min="1" max="1" width="4.77734375" style="39" customWidth="1"/>
    <col min="2" max="2" width="2.77734375" style="72" customWidth="1"/>
    <col min="3" max="3" width="4.6640625" style="73" customWidth="1"/>
    <col min="4" max="5" width="5.77734375" style="74" customWidth="1"/>
    <col min="6" max="9" width="8.77734375" style="74" customWidth="1"/>
    <col min="10" max="11" width="5.77734375" style="74" customWidth="1"/>
    <col min="12" max="12" width="3.77734375" style="74" customWidth="1"/>
    <col min="13" max="13" width="5.44140625" style="74" customWidth="1"/>
    <col min="14" max="14" width="4.77734375" style="39" customWidth="1"/>
    <col min="15" max="39" width="3.77734375" style="39" customWidth="1"/>
    <col min="40" max="41" width="15.77734375" style="39" customWidth="1"/>
    <col min="42" max="16384" width="8.88671875" style="39"/>
  </cols>
  <sheetData>
    <row r="1" spans="1:14" ht="20.100000000000001" customHeight="1">
      <c r="A1" s="34"/>
      <c r="B1" s="35"/>
      <c r="C1" s="36"/>
      <c r="D1" s="37"/>
      <c r="E1" s="37"/>
      <c r="F1" s="37"/>
      <c r="G1" s="37"/>
      <c r="H1" s="37"/>
      <c r="I1" s="37"/>
      <c r="J1" s="37"/>
      <c r="K1" s="37"/>
      <c r="L1" s="37"/>
      <c r="M1" s="37"/>
      <c r="N1" s="38"/>
    </row>
    <row r="2" spans="1:14" ht="37.5" customHeight="1">
      <c r="A2" s="134" t="s">
        <v>171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6"/>
    </row>
    <row r="3" spans="1:14" ht="20.100000000000001" customHeight="1">
      <c r="A3" s="40"/>
      <c r="B3" s="41"/>
      <c r="C3" s="42"/>
      <c r="D3" s="41"/>
      <c r="E3" s="41"/>
      <c r="F3" s="41"/>
      <c r="G3" s="41"/>
      <c r="H3" s="41"/>
      <c r="I3" s="41"/>
      <c r="J3" s="41"/>
      <c r="K3" s="41"/>
      <c r="L3" s="41"/>
      <c r="M3" s="41"/>
      <c r="N3" s="43"/>
    </row>
    <row r="4" spans="1:14" s="46" customFormat="1" ht="20.100000000000001" customHeight="1">
      <c r="A4" s="44"/>
      <c r="B4" s="138" t="s">
        <v>17</v>
      </c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45"/>
    </row>
    <row r="5" spans="1:14" ht="20.100000000000001" customHeight="1">
      <c r="A5" s="40"/>
      <c r="B5" s="41"/>
      <c r="C5" s="42"/>
      <c r="D5" s="41"/>
      <c r="E5" s="41"/>
      <c r="F5" s="41"/>
      <c r="G5" s="41"/>
      <c r="H5" s="41"/>
      <c r="I5" s="41"/>
      <c r="J5" s="41"/>
      <c r="K5" s="41"/>
      <c r="L5" s="41"/>
      <c r="M5" s="41"/>
      <c r="N5" s="43"/>
    </row>
    <row r="6" spans="1:14" s="51" customFormat="1" ht="41.25" customHeight="1">
      <c r="A6" s="47"/>
      <c r="B6" s="48"/>
      <c r="C6" s="49" t="s">
        <v>18</v>
      </c>
      <c r="D6" s="137" t="s">
        <v>172</v>
      </c>
      <c r="E6" s="137"/>
      <c r="F6" s="137"/>
      <c r="G6" s="137"/>
      <c r="H6" s="137"/>
      <c r="I6" s="137"/>
      <c r="J6" s="137"/>
      <c r="K6" s="137"/>
      <c r="L6" s="137"/>
      <c r="M6" s="137"/>
      <c r="N6" s="50"/>
    </row>
    <row r="7" spans="1:14" s="51" customFormat="1" ht="20.100000000000001" customHeight="1">
      <c r="A7" s="47"/>
      <c r="B7" s="48"/>
      <c r="C7" s="49"/>
      <c r="D7" s="52"/>
      <c r="E7" s="52"/>
      <c r="F7" s="52"/>
      <c r="G7" s="52"/>
      <c r="H7" s="52"/>
      <c r="I7" s="52"/>
      <c r="J7" s="52"/>
      <c r="K7" s="52"/>
      <c r="L7" s="52"/>
      <c r="M7" s="52"/>
      <c r="N7" s="50"/>
    </row>
    <row r="8" spans="1:14" s="51" customFormat="1" ht="57" customHeight="1">
      <c r="A8" s="47"/>
      <c r="B8" s="48"/>
      <c r="C8" s="49" t="s">
        <v>19</v>
      </c>
      <c r="D8" s="137" t="s">
        <v>20</v>
      </c>
      <c r="E8" s="137"/>
      <c r="F8" s="137"/>
      <c r="G8" s="137"/>
      <c r="H8" s="137"/>
      <c r="I8" s="137"/>
      <c r="J8" s="137"/>
      <c r="K8" s="137"/>
      <c r="L8" s="137"/>
      <c r="M8" s="137"/>
      <c r="N8" s="50"/>
    </row>
    <row r="9" spans="1:14" s="51" customFormat="1" ht="20.100000000000001" customHeight="1">
      <c r="A9" s="47"/>
      <c r="B9" s="48"/>
      <c r="C9" s="49"/>
      <c r="D9" s="52"/>
      <c r="E9" s="52"/>
      <c r="F9" s="52"/>
      <c r="G9" s="52"/>
      <c r="H9" s="52"/>
      <c r="I9" s="52"/>
      <c r="J9" s="52"/>
      <c r="K9" s="52"/>
      <c r="L9" s="52"/>
      <c r="M9" s="52"/>
      <c r="N9" s="50"/>
    </row>
    <row r="10" spans="1:14" s="51" customFormat="1" ht="20.100000000000001" customHeight="1">
      <c r="A10" s="47"/>
      <c r="B10" s="48"/>
      <c r="C10" s="49" t="s">
        <v>21</v>
      </c>
      <c r="D10" s="137" t="s">
        <v>22</v>
      </c>
      <c r="E10" s="137"/>
      <c r="F10" s="137"/>
      <c r="G10" s="137"/>
      <c r="H10" s="137"/>
      <c r="I10" s="137"/>
      <c r="J10" s="137"/>
      <c r="K10" s="137"/>
      <c r="L10" s="137"/>
      <c r="M10" s="137"/>
      <c r="N10" s="50"/>
    </row>
    <row r="11" spans="1:14" s="51" customFormat="1" ht="20.100000000000001" customHeight="1">
      <c r="A11" s="47"/>
      <c r="B11" s="48"/>
      <c r="C11" s="49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0"/>
    </row>
    <row r="12" spans="1:14" s="51" customFormat="1" ht="20.100000000000001" customHeight="1">
      <c r="A12" s="47"/>
      <c r="B12" s="48"/>
      <c r="C12" s="49" t="s">
        <v>23</v>
      </c>
      <c r="D12" s="137" t="s">
        <v>24</v>
      </c>
      <c r="E12" s="137"/>
      <c r="F12" s="137"/>
      <c r="G12" s="137"/>
      <c r="H12" s="137"/>
      <c r="I12" s="137"/>
      <c r="J12" s="137"/>
      <c r="K12" s="137"/>
      <c r="L12" s="137"/>
      <c r="M12" s="137"/>
      <c r="N12" s="50"/>
    </row>
    <row r="13" spans="1:14" s="51" customFormat="1" ht="20.100000000000001" customHeight="1">
      <c r="A13" s="47"/>
      <c r="B13" s="53"/>
      <c r="C13" s="54"/>
      <c r="D13" s="139"/>
      <c r="E13" s="139"/>
      <c r="F13" s="139"/>
      <c r="G13" s="139"/>
      <c r="H13" s="139"/>
      <c r="I13" s="139"/>
      <c r="J13" s="140" t="s">
        <v>25</v>
      </c>
      <c r="K13" s="140"/>
      <c r="L13" s="140"/>
      <c r="M13" s="140"/>
      <c r="N13" s="50"/>
    </row>
    <row r="14" spans="1:14" s="59" customFormat="1" ht="20.100000000000001" customHeight="1">
      <c r="A14" s="55"/>
      <c r="B14" s="56"/>
      <c r="C14" s="57" t="s">
        <v>26</v>
      </c>
      <c r="D14" s="141" t="s">
        <v>27</v>
      </c>
      <c r="E14" s="142"/>
      <c r="F14" s="143" t="s">
        <v>173</v>
      </c>
      <c r="G14" s="144"/>
      <c r="H14" s="143" t="s">
        <v>174</v>
      </c>
      <c r="I14" s="144"/>
      <c r="J14" s="143" t="s">
        <v>28</v>
      </c>
      <c r="K14" s="144"/>
      <c r="L14" s="145" t="s">
        <v>29</v>
      </c>
      <c r="M14" s="144"/>
      <c r="N14" s="58"/>
    </row>
    <row r="15" spans="1:14" s="59" customFormat="1" ht="20.100000000000001" customHeight="1">
      <c r="A15" s="55"/>
      <c r="B15" s="56"/>
      <c r="C15" s="156" t="s">
        <v>30</v>
      </c>
      <c r="D15" s="159" t="s">
        <v>31</v>
      </c>
      <c r="E15" s="160"/>
      <c r="F15" s="161">
        <v>3525</v>
      </c>
      <c r="G15" s="162"/>
      <c r="H15" s="161">
        <v>3450</v>
      </c>
      <c r="I15" s="162"/>
      <c r="J15" s="163">
        <f t="shared" ref="J15:J27" si="0">H15-F15</f>
        <v>-75</v>
      </c>
      <c r="K15" s="164"/>
      <c r="L15" s="146"/>
      <c r="M15" s="147"/>
      <c r="N15" s="58"/>
    </row>
    <row r="16" spans="1:14" s="59" customFormat="1" ht="20.100000000000001" customHeight="1">
      <c r="A16" s="55"/>
      <c r="B16" s="56"/>
      <c r="C16" s="157"/>
      <c r="D16" s="148" t="s">
        <v>32</v>
      </c>
      <c r="E16" s="149"/>
      <c r="F16" s="150">
        <v>3000</v>
      </c>
      <c r="G16" s="151"/>
      <c r="H16" s="150">
        <v>3000</v>
      </c>
      <c r="I16" s="151"/>
      <c r="J16" s="152">
        <f t="shared" si="0"/>
        <v>0</v>
      </c>
      <c r="K16" s="153"/>
      <c r="L16" s="154"/>
      <c r="M16" s="155"/>
      <c r="N16" s="58"/>
    </row>
    <row r="17" spans="1:14" s="59" customFormat="1" ht="20.100000000000001" customHeight="1">
      <c r="A17" s="55"/>
      <c r="B17" s="56"/>
      <c r="C17" s="157"/>
      <c r="D17" s="148" t="s">
        <v>33</v>
      </c>
      <c r="E17" s="149"/>
      <c r="F17" s="150">
        <v>0</v>
      </c>
      <c r="G17" s="151"/>
      <c r="H17" s="150">
        <v>0</v>
      </c>
      <c r="I17" s="151"/>
      <c r="J17" s="152">
        <f t="shared" si="0"/>
        <v>0</v>
      </c>
      <c r="K17" s="153"/>
      <c r="L17" s="154"/>
      <c r="M17" s="155"/>
      <c r="N17" s="58"/>
    </row>
    <row r="18" spans="1:14" s="59" customFormat="1" ht="20.100000000000001" customHeight="1">
      <c r="A18" s="55"/>
      <c r="B18" s="56"/>
      <c r="C18" s="157"/>
      <c r="D18" s="148" t="s">
        <v>34</v>
      </c>
      <c r="E18" s="149"/>
      <c r="F18" s="150">
        <v>0</v>
      </c>
      <c r="G18" s="151"/>
      <c r="H18" s="150">
        <v>0</v>
      </c>
      <c r="I18" s="151"/>
      <c r="J18" s="152">
        <f>H18-F18</f>
        <v>0</v>
      </c>
      <c r="K18" s="153"/>
      <c r="L18" s="154"/>
      <c r="M18" s="155"/>
      <c r="N18" s="58"/>
    </row>
    <row r="19" spans="1:14" s="59" customFormat="1" ht="20.100000000000001" customHeight="1">
      <c r="A19" s="55"/>
      <c r="B19" s="56"/>
      <c r="C19" s="157"/>
      <c r="D19" s="148" t="s">
        <v>35</v>
      </c>
      <c r="E19" s="149"/>
      <c r="F19" s="150">
        <v>1880</v>
      </c>
      <c r="G19" s="151"/>
      <c r="H19" s="150">
        <v>1000</v>
      </c>
      <c r="I19" s="151"/>
      <c r="J19" s="152">
        <f t="shared" si="0"/>
        <v>-880</v>
      </c>
      <c r="K19" s="153"/>
      <c r="L19" s="154"/>
      <c r="M19" s="155"/>
      <c r="N19" s="58"/>
    </row>
    <row r="20" spans="1:14" s="59" customFormat="1" ht="20.100000000000001" customHeight="1">
      <c r="A20" s="55"/>
      <c r="B20" s="56"/>
      <c r="C20" s="157"/>
      <c r="D20" s="148" t="s">
        <v>36</v>
      </c>
      <c r="E20" s="149"/>
      <c r="F20" s="150">
        <v>10</v>
      </c>
      <c r="G20" s="151"/>
      <c r="H20" s="150">
        <v>10</v>
      </c>
      <c r="I20" s="151"/>
      <c r="J20" s="152">
        <f t="shared" si="0"/>
        <v>0</v>
      </c>
      <c r="K20" s="153"/>
      <c r="L20" s="154"/>
      <c r="M20" s="155"/>
      <c r="N20" s="58"/>
    </row>
    <row r="21" spans="1:14" s="59" customFormat="1" ht="20.100000000000001" customHeight="1">
      <c r="A21" s="55"/>
      <c r="B21" s="56"/>
      <c r="C21" s="158"/>
      <c r="D21" s="165" t="s">
        <v>37</v>
      </c>
      <c r="E21" s="166"/>
      <c r="F21" s="169">
        <f>SUM(F15:F20)</f>
        <v>8415</v>
      </c>
      <c r="G21" s="170"/>
      <c r="H21" s="169">
        <f>SUM(H15:H20)</f>
        <v>7460</v>
      </c>
      <c r="I21" s="170"/>
      <c r="J21" s="171">
        <f t="shared" si="0"/>
        <v>-955</v>
      </c>
      <c r="K21" s="172"/>
      <c r="L21" s="167"/>
      <c r="M21" s="168"/>
      <c r="N21" s="58"/>
    </row>
    <row r="22" spans="1:14" s="59" customFormat="1" ht="20.100000000000001" customHeight="1">
      <c r="A22" s="55"/>
      <c r="B22" s="56"/>
      <c r="C22" s="156" t="s">
        <v>38</v>
      </c>
      <c r="D22" s="159" t="s">
        <v>39</v>
      </c>
      <c r="E22" s="160"/>
      <c r="F22" s="176">
        <v>0</v>
      </c>
      <c r="G22" s="177"/>
      <c r="H22" s="176">
        <v>0</v>
      </c>
      <c r="I22" s="177"/>
      <c r="J22" s="163">
        <f t="shared" si="0"/>
        <v>0</v>
      </c>
      <c r="K22" s="164"/>
      <c r="L22" s="146"/>
      <c r="M22" s="147"/>
      <c r="N22" s="58"/>
    </row>
    <row r="23" spans="1:14" s="59" customFormat="1" ht="20.100000000000001" customHeight="1">
      <c r="A23" s="55"/>
      <c r="B23" s="56"/>
      <c r="C23" s="157"/>
      <c r="D23" s="148" t="s">
        <v>40</v>
      </c>
      <c r="E23" s="149"/>
      <c r="F23" s="173">
        <v>0</v>
      </c>
      <c r="G23" s="174"/>
      <c r="H23" s="173">
        <v>0</v>
      </c>
      <c r="I23" s="174"/>
      <c r="J23" s="152">
        <f t="shared" si="0"/>
        <v>0</v>
      </c>
      <c r="K23" s="153"/>
      <c r="L23" s="154"/>
      <c r="M23" s="155"/>
      <c r="N23" s="58"/>
    </row>
    <row r="24" spans="1:14" s="59" customFormat="1" ht="20.100000000000001" customHeight="1">
      <c r="A24" s="55"/>
      <c r="B24" s="56"/>
      <c r="C24" s="157"/>
      <c r="D24" s="148" t="s">
        <v>41</v>
      </c>
      <c r="E24" s="149"/>
      <c r="F24" s="150">
        <v>8415</v>
      </c>
      <c r="G24" s="151"/>
      <c r="H24" s="150">
        <v>7460</v>
      </c>
      <c r="I24" s="151"/>
      <c r="J24" s="152">
        <f t="shared" si="0"/>
        <v>-955</v>
      </c>
      <c r="K24" s="153"/>
      <c r="L24" s="154"/>
      <c r="M24" s="155"/>
      <c r="N24" s="58"/>
    </row>
    <row r="25" spans="1:14" s="59" customFormat="1" ht="20.100000000000001" customHeight="1">
      <c r="A25" s="55"/>
      <c r="B25" s="56"/>
      <c r="C25" s="157"/>
      <c r="D25" s="148" t="s">
        <v>42</v>
      </c>
      <c r="E25" s="149"/>
      <c r="F25" s="150">
        <v>0</v>
      </c>
      <c r="G25" s="151"/>
      <c r="H25" s="150">
        <v>0</v>
      </c>
      <c r="I25" s="151"/>
      <c r="J25" s="152">
        <f t="shared" si="0"/>
        <v>0</v>
      </c>
      <c r="K25" s="153"/>
      <c r="L25" s="154"/>
      <c r="M25" s="155"/>
      <c r="N25" s="58"/>
    </row>
    <row r="26" spans="1:14" s="59" customFormat="1" ht="20.100000000000001" customHeight="1">
      <c r="A26" s="55"/>
      <c r="B26" s="56"/>
      <c r="C26" s="157"/>
      <c r="D26" s="148" t="s">
        <v>43</v>
      </c>
      <c r="E26" s="149"/>
      <c r="F26" s="178">
        <v>0</v>
      </c>
      <c r="G26" s="179"/>
      <c r="H26" s="178">
        <v>0</v>
      </c>
      <c r="I26" s="179"/>
      <c r="J26" s="152">
        <f t="shared" si="0"/>
        <v>0</v>
      </c>
      <c r="K26" s="153"/>
      <c r="L26" s="154"/>
      <c r="M26" s="155"/>
      <c r="N26" s="58"/>
    </row>
    <row r="27" spans="1:14" s="59" customFormat="1" ht="20.100000000000001" customHeight="1">
      <c r="A27" s="55"/>
      <c r="B27" s="56"/>
      <c r="C27" s="158"/>
      <c r="D27" s="165" t="s">
        <v>37</v>
      </c>
      <c r="E27" s="166"/>
      <c r="F27" s="169">
        <f>SUM(F22:G26)</f>
        <v>8415</v>
      </c>
      <c r="G27" s="170"/>
      <c r="H27" s="169">
        <f>SUM(H22:I26)</f>
        <v>7460</v>
      </c>
      <c r="I27" s="170"/>
      <c r="J27" s="171">
        <f t="shared" si="0"/>
        <v>-955</v>
      </c>
      <c r="K27" s="172"/>
      <c r="L27" s="167"/>
      <c r="M27" s="168"/>
      <c r="N27" s="58"/>
    </row>
    <row r="28" spans="1:14" s="67" customFormat="1" ht="20.100000000000001" customHeight="1">
      <c r="A28" s="60"/>
      <c r="B28" s="61"/>
      <c r="C28" s="62"/>
      <c r="D28" s="63"/>
      <c r="E28" s="63"/>
      <c r="F28" s="64"/>
      <c r="G28" s="64"/>
      <c r="H28" s="64"/>
      <c r="I28" s="64"/>
      <c r="J28" s="65"/>
      <c r="K28" s="65"/>
      <c r="L28" s="63"/>
      <c r="M28" s="63"/>
      <c r="N28" s="66"/>
    </row>
    <row r="29" spans="1:14" s="51" customFormat="1" ht="20.100000000000001" customHeight="1">
      <c r="A29" s="47"/>
      <c r="B29" s="53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0"/>
    </row>
    <row r="30" spans="1:14" s="51" customFormat="1" ht="20.100000000000001" customHeight="1">
      <c r="A30" s="47"/>
      <c r="B30" s="175" t="s">
        <v>44</v>
      </c>
      <c r="C30" s="175"/>
      <c r="D30" s="175"/>
      <c r="E30" s="175"/>
      <c r="F30" s="175"/>
      <c r="G30" s="175"/>
      <c r="H30" s="175"/>
      <c r="I30" s="175"/>
      <c r="J30" s="175"/>
      <c r="K30" s="175"/>
      <c r="L30" s="175"/>
      <c r="M30" s="175"/>
      <c r="N30" s="50"/>
    </row>
    <row r="31" spans="1:14" ht="20.100000000000001" customHeight="1" thickBot="1">
      <c r="A31" s="68"/>
      <c r="B31" s="69"/>
      <c r="C31" s="69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1"/>
    </row>
  </sheetData>
  <mergeCells count="83">
    <mergeCell ref="D26:E26"/>
    <mergeCell ref="F26:G26"/>
    <mergeCell ref="H26:I26"/>
    <mergeCell ref="J26:K26"/>
    <mergeCell ref="L26:M26"/>
    <mergeCell ref="D24:E24"/>
    <mergeCell ref="F24:G24"/>
    <mergeCell ref="H24:I24"/>
    <mergeCell ref="J24:K24"/>
    <mergeCell ref="L24:M24"/>
    <mergeCell ref="B30:M30"/>
    <mergeCell ref="D25:E25"/>
    <mergeCell ref="F25:G25"/>
    <mergeCell ref="H25:I25"/>
    <mergeCell ref="J25:K25"/>
    <mergeCell ref="L27:M27"/>
    <mergeCell ref="C22:C27"/>
    <mergeCell ref="D22:E22"/>
    <mergeCell ref="F22:G22"/>
    <mergeCell ref="H22:I22"/>
    <mergeCell ref="J22:K22"/>
    <mergeCell ref="D27:E27"/>
    <mergeCell ref="F27:G27"/>
    <mergeCell ref="H27:I27"/>
    <mergeCell ref="J27:K27"/>
    <mergeCell ref="L25:M25"/>
    <mergeCell ref="D23:E23"/>
    <mergeCell ref="F23:G23"/>
    <mergeCell ref="H23:I23"/>
    <mergeCell ref="J23:K23"/>
    <mergeCell ref="L23:M23"/>
    <mergeCell ref="L21:M21"/>
    <mergeCell ref="F21:G21"/>
    <mergeCell ref="H21:I21"/>
    <mergeCell ref="J21:K21"/>
    <mergeCell ref="L22:M22"/>
    <mergeCell ref="L20:M20"/>
    <mergeCell ref="F18:G18"/>
    <mergeCell ref="H18:I18"/>
    <mergeCell ref="J18:K18"/>
    <mergeCell ref="L18:M18"/>
    <mergeCell ref="L17:M17"/>
    <mergeCell ref="D19:E19"/>
    <mergeCell ref="F19:G19"/>
    <mergeCell ref="H19:I19"/>
    <mergeCell ref="J19:K19"/>
    <mergeCell ref="L19:M19"/>
    <mergeCell ref="D18:E18"/>
    <mergeCell ref="C15:C21"/>
    <mergeCell ref="D15:E15"/>
    <mergeCell ref="F15:G15"/>
    <mergeCell ref="H15:I15"/>
    <mergeCell ref="J15:K15"/>
    <mergeCell ref="D17:E17"/>
    <mergeCell ref="F17:G17"/>
    <mergeCell ref="H17:I17"/>
    <mergeCell ref="J17:K17"/>
    <mergeCell ref="D21:E21"/>
    <mergeCell ref="D20:E20"/>
    <mergeCell ref="F20:G20"/>
    <mergeCell ref="H20:I20"/>
    <mergeCell ref="J20:K20"/>
    <mergeCell ref="L15:M15"/>
    <mergeCell ref="D16:E16"/>
    <mergeCell ref="F16:G16"/>
    <mergeCell ref="H16:I16"/>
    <mergeCell ref="J16:K16"/>
    <mergeCell ref="L16:M16"/>
    <mergeCell ref="D13:E13"/>
    <mergeCell ref="F13:G13"/>
    <mergeCell ref="H13:I13"/>
    <mergeCell ref="J13:M13"/>
    <mergeCell ref="D14:E14"/>
    <mergeCell ref="F14:G14"/>
    <mergeCell ref="H14:I14"/>
    <mergeCell ref="J14:K14"/>
    <mergeCell ref="L14:M14"/>
    <mergeCell ref="A2:N2"/>
    <mergeCell ref="D12:M12"/>
    <mergeCell ref="B4:M4"/>
    <mergeCell ref="D6:M6"/>
    <mergeCell ref="D8:M8"/>
    <mergeCell ref="D10:M10"/>
  </mergeCells>
  <phoneticPr fontId="4" type="noConversion"/>
  <printOptions horizontalCentered="1"/>
  <pageMargins left="0.19685039370078741" right="0.19685039370078741" top="0.98425196850393704" bottom="0.39370078740157483" header="0.39370078740157483" footer="0.3937007874015748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8"/>
  <sheetViews>
    <sheetView tabSelected="1" view="pageBreakPreview" zoomScale="150" workbookViewId="0">
      <selection activeCell="K10" sqref="K10"/>
    </sheetView>
  </sheetViews>
  <sheetFormatPr defaultColWidth="9.44140625" defaultRowHeight="15" customHeight="1"/>
  <cols>
    <col min="1" max="5" width="5" style="79" customWidth="1"/>
    <col min="6" max="6" width="18.33203125" style="80" customWidth="1"/>
    <col min="7" max="9" width="9.44140625" style="81"/>
    <col min="10" max="16384" width="9.44140625" style="78"/>
  </cols>
  <sheetData>
    <row r="1" spans="1:10" s="82" customFormat="1" ht="15" customHeight="1">
      <c r="A1" s="180" t="s">
        <v>166</v>
      </c>
      <c r="B1" s="180"/>
      <c r="C1" s="180"/>
      <c r="D1" s="180"/>
      <c r="E1" s="180"/>
      <c r="F1" s="180"/>
      <c r="G1" s="180"/>
      <c r="H1" s="180"/>
      <c r="I1" s="180"/>
    </row>
    <row r="2" spans="1:10" s="82" customFormat="1" ht="15" customHeight="1">
      <c r="A2" s="180"/>
      <c r="B2" s="180"/>
      <c r="C2" s="180"/>
      <c r="D2" s="180"/>
      <c r="E2" s="180"/>
      <c r="F2" s="180"/>
      <c r="G2" s="180"/>
      <c r="H2" s="180"/>
      <c r="I2" s="180"/>
    </row>
    <row r="3" spans="1:10" s="82" customFormat="1" ht="15" customHeight="1">
      <c r="A3" s="83"/>
      <c r="B3" s="83"/>
      <c r="C3" s="83"/>
      <c r="D3" s="83"/>
      <c r="E3" s="83"/>
      <c r="F3" s="84"/>
      <c r="G3" s="85"/>
      <c r="H3" s="85"/>
      <c r="I3" s="85"/>
    </row>
    <row r="4" spans="1:10" s="82" customFormat="1" ht="15" customHeight="1">
      <c r="A4" s="83"/>
      <c r="B4" s="181"/>
      <c r="C4" s="181"/>
      <c r="D4" s="181"/>
      <c r="E4" s="181"/>
      <c r="F4" s="181"/>
      <c r="G4" s="85"/>
      <c r="H4" s="85"/>
      <c r="I4" s="85"/>
    </row>
    <row r="5" spans="1:10" ht="15" customHeight="1">
      <c r="A5" s="182" t="s">
        <v>45</v>
      </c>
      <c r="B5" s="183"/>
      <c r="C5" s="183"/>
      <c r="D5" s="183"/>
      <c r="E5" s="183"/>
      <c r="F5" s="184"/>
      <c r="G5" s="185" t="s">
        <v>167</v>
      </c>
      <c r="H5" s="185" t="s">
        <v>168</v>
      </c>
      <c r="I5" s="187" t="s">
        <v>71</v>
      </c>
      <c r="J5" s="86"/>
    </row>
    <row r="6" spans="1:10" ht="15" customHeight="1">
      <c r="A6" s="189" t="s">
        <v>72</v>
      </c>
      <c r="B6" s="190"/>
      <c r="C6" s="191" t="s">
        <v>73</v>
      </c>
      <c r="D6" s="190"/>
      <c r="E6" s="191" t="s">
        <v>74</v>
      </c>
      <c r="F6" s="190"/>
      <c r="G6" s="186"/>
      <c r="H6" s="186"/>
      <c r="I6" s="188"/>
      <c r="J6" s="86"/>
    </row>
    <row r="7" spans="1:10" ht="15" customHeight="1">
      <c r="A7" s="197" t="s">
        <v>75</v>
      </c>
      <c r="B7" s="198"/>
      <c r="C7" s="198"/>
      <c r="D7" s="198"/>
      <c r="E7" s="198"/>
      <c r="F7" s="199"/>
      <c r="G7" s="87">
        <f>G8+G14+G20+G24+G28+G33</f>
        <v>8415</v>
      </c>
      <c r="H7" s="87">
        <f>H8+H14+H20+H24+H28+H33</f>
        <v>7460</v>
      </c>
      <c r="I7" s="88">
        <f t="shared" ref="I7:I36" si="0">H7-G7</f>
        <v>-955</v>
      </c>
      <c r="J7" s="86"/>
    </row>
    <row r="8" spans="1:10" ht="15" customHeight="1">
      <c r="A8" s="89" t="s">
        <v>76</v>
      </c>
      <c r="B8" s="90" t="s">
        <v>46</v>
      </c>
      <c r="C8" s="194" t="s">
        <v>47</v>
      </c>
      <c r="D8" s="195"/>
      <c r="E8" s="195"/>
      <c r="F8" s="196"/>
      <c r="G8" s="91">
        <f>G9</f>
        <v>3525</v>
      </c>
      <c r="H8" s="91">
        <f>H9</f>
        <v>3450</v>
      </c>
      <c r="I8" s="92">
        <f t="shared" si="0"/>
        <v>-75</v>
      </c>
      <c r="J8" s="86"/>
    </row>
    <row r="9" spans="1:10" ht="15" customHeight="1">
      <c r="A9" s="93"/>
      <c r="B9" s="94" t="s">
        <v>86</v>
      </c>
      <c r="C9" s="95" t="s">
        <v>87</v>
      </c>
      <c r="D9" s="95" t="s">
        <v>46</v>
      </c>
      <c r="E9" s="192" t="s">
        <v>61</v>
      </c>
      <c r="F9" s="193"/>
      <c r="G9" s="96">
        <f>SUM(G10:G13)</f>
        <v>3525</v>
      </c>
      <c r="H9" s="96">
        <f>SUM(H10:H13)</f>
        <v>3450</v>
      </c>
      <c r="I9" s="97">
        <f t="shared" si="0"/>
        <v>-75</v>
      </c>
      <c r="J9" s="86"/>
    </row>
    <row r="10" spans="1:10" ht="15" customHeight="1">
      <c r="A10" s="93"/>
      <c r="B10" s="94"/>
      <c r="C10" s="94"/>
      <c r="D10" s="98" t="s">
        <v>86</v>
      </c>
      <c r="E10" s="79" t="s">
        <v>88</v>
      </c>
      <c r="F10" s="80" t="s">
        <v>83</v>
      </c>
      <c r="G10" s="99">
        <v>3525</v>
      </c>
      <c r="H10" s="99">
        <v>3450</v>
      </c>
      <c r="I10" s="100">
        <f t="shared" si="0"/>
        <v>-75</v>
      </c>
      <c r="J10" s="86"/>
    </row>
    <row r="11" spans="1:10" ht="15" customHeight="1">
      <c r="A11" s="93"/>
      <c r="B11" s="94"/>
      <c r="C11" s="94"/>
      <c r="D11" s="98"/>
      <c r="G11" s="99"/>
      <c r="H11" s="99"/>
      <c r="I11" s="100"/>
      <c r="J11" s="86"/>
    </row>
    <row r="12" spans="1:10" ht="15" customHeight="1">
      <c r="A12" s="93"/>
      <c r="B12" s="94"/>
      <c r="C12" s="94"/>
      <c r="D12" s="98"/>
      <c r="G12" s="99"/>
      <c r="H12" s="99"/>
      <c r="I12" s="100"/>
      <c r="J12" s="86"/>
    </row>
    <row r="13" spans="1:10" ht="15" customHeight="1">
      <c r="A13" s="101"/>
      <c r="B13" s="102"/>
      <c r="C13" s="102"/>
      <c r="D13" s="103"/>
      <c r="E13" s="104"/>
      <c r="F13" s="105"/>
      <c r="G13" s="106"/>
      <c r="H13" s="106"/>
      <c r="I13" s="107"/>
      <c r="J13" s="86"/>
    </row>
    <row r="14" spans="1:10" ht="15" customHeight="1">
      <c r="A14" s="93" t="s">
        <v>50</v>
      </c>
      <c r="B14" s="94" t="s">
        <v>90</v>
      </c>
      <c r="C14" s="200" t="s">
        <v>47</v>
      </c>
      <c r="D14" s="201"/>
      <c r="E14" s="201"/>
      <c r="F14" s="202"/>
      <c r="G14" s="108">
        <f>G15</f>
        <v>3000</v>
      </c>
      <c r="H14" s="108">
        <f>H15</f>
        <v>3000</v>
      </c>
      <c r="I14" s="109">
        <f t="shared" si="0"/>
        <v>0</v>
      </c>
      <c r="J14" s="86"/>
    </row>
    <row r="15" spans="1:10" ht="15" customHeight="1">
      <c r="A15" s="93"/>
      <c r="B15" s="94" t="s">
        <v>91</v>
      </c>
      <c r="C15" s="95" t="s">
        <v>77</v>
      </c>
      <c r="D15" s="79" t="s">
        <v>90</v>
      </c>
      <c r="E15" s="192" t="s">
        <v>61</v>
      </c>
      <c r="F15" s="193"/>
      <c r="G15" s="96">
        <f>SUM(G16:G19)</f>
        <v>3000</v>
      </c>
      <c r="H15" s="96">
        <f>SUM(H16:H19)</f>
        <v>3000</v>
      </c>
      <c r="I15" s="97">
        <f t="shared" si="0"/>
        <v>0</v>
      </c>
      <c r="J15" s="86"/>
    </row>
    <row r="16" spans="1:10" ht="15" customHeight="1">
      <c r="A16" s="93"/>
      <c r="B16" s="94" t="s">
        <v>86</v>
      </c>
      <c r="C16" s="94"/>
      <c r="D16" s="79" t="s">
        <v>91</v>
      </c>
      <c r="E16" s="79" t="s">
        <v>78</v>
      </c>
      <c r="F16" s="80" t="s">
        <v>92</v>
      </c>
      <c r="G16" s="110">
        <v>0</v>
      </c>
      <c r="H16" s="110">
        <v>0</v>
      </c>
      <c r="I16" s="100">
        <v>0</v>
      </c>
      <c r="J16" s="86"/>
    </row>
    <row r="17" spans="1:10" ht="15" customHeight="1">
      <c r="A17" s="93"/>
      <c r="B17" s="94"/>
      <c r="C17" s="94"/>
      <c r="D17" s="95" t="s">
        <v>86</v>
      </c>
      <c r="E17" s="79" t="s">
        <v>93</v>
      </c>
      <c r="F17" s="80" t="s">
        <v>94</v>
      </c>
      <c r="G17" s="99">
        <v>0</v>
      </c>
      <c r="H17" s="99">
        <v>0</v>
      </c>
      <c r="I17" s="100">
        <v>0</v>
      </c>
      <c r="J17" s="86"/>
    </row>
    <row r="18" spans="1:10" ht="15" customHeight="1">
      <c r="A18" s="93"/>
      <c r="B18" s="94"/>
      <c r="C18" s="94"/>
      <c r="D18" s="95"/>
      <c r="E18" s="79" t="s">
        <v>85</v>
      </c>
      <c r="F18" s="80" t="s">
        <v>51</v>
      </c>
      <c r="G18" s="81">
        <v>3000</v>
      </c>
      <c r="H18" s="81">
        <v>3000</v>
      </c>
      <c r="I18" s="100">
        <f t="shared" si="0"/>
        <v>0</v>
      </c>
      <c r="J18" s="86"/>
    </row>
    <row r="19" spans="1:10" ht="15" customHeight="1">
      <c r="A19" s="101"/>
      <c r="B19" s="102"/>
      <c r="C19" s="102"/>
      <c r="D19" s="102"/>
      <c r="E19" s="104" t="s">
        <v>95</v>
      </c>
      <c r="F19" s="105" t="s">
        <v>96</v>
      </c>
      <c r="G19" s="111">
        <v>0</v>
      </c>
      <c r="H19" s="111">
        <v>0</v>
      </c>
      <c r="I19" s="107">
        <v>0</v>
      </c>
      <c r="J19" s="86"/>
    </row>
    <row r="20" spans="1:10" ht="15" customHeight="1">
      <c r="A20" s="89" t="s">
        <v>97</v>
      </c>
      <c r="B20" s="90" t="s">
        <v>98</v>
      </c>
      <c r="C20" s="194" t="s">
        <v>47</v>
      </c>
      <c r="D20" s="195"/>
      <c r="E20" s="195"/>
      <c r="F20" s="196"/>
      <c r="G20" s="91">
        <f>G21</f>
        <v>0</v>
      </c>
      <c r="H20" s="91">
        <f>H21</f>
        <v>0</v>
      </c>
      <c r="I20" s="92">
        <f t="shared" si="0"/>
        <v>0</v>
      </c>
      <c r="J20" s="86"/>
    </row>
    <row r="21" spans="1:10" ht="15" customHeight="1">
      <c r="A21" s="93"/>
      <c r="B21" s="94" t="s">
        <v>91</v>
      </c>
      <c r="C21" s="95" t="s">
        <v>99</v>
      </c>
      <c r="D21" s="95" t="s">
        <v>98</v>
      </c>
      <c r="E21" s="192" t="s">
        <v>61</v>
      </c>
      <c r="F21" s="193"/>
      <c r="G21" s="96">
        <f>SUM(G22:G23)</f>
        <v>0</v>
      </c>
      <c r="H21" s="96">
        <f>SUM(H22:H23)</f>
        <v>0</v>
      </c>
      <c r="I21" s="97">
        <f t="shared" si="0"/>
        <v>0</v>
      </c>
      <c r="J21" s="86"/>
    </row>
    <row r="22" spans="1:10" ht="15" customHeight="1">
      <c r="A22" s="93"/>
      <c r="B22" s="94" t="s">
        <v>86</v>
      </c>
      <c r="C22" s="94"/>
      <c r="D22" s="94" t="s">
        <v>91</v>
      </c>
      <c r="E22" s="79" t="s">
        <v>100</v>
      </c>
      <c r="F22" s="80" t="s">
        <v>101</v>
      </c>
      <c r="G22" s="110">
        <v>0</v>
      </c>
      <c r="H22" s="110">
        <v>0</v>
      </c>
      <c r="I22" s="100">
        <v>0</v>
      </c>
      <c r="J22" s="86"/>
    </row>
    <row r="23" spans="1:10" ht="15" customHeight="1">
      <c r="A23" s="93"/>
      <c r="B23" s="94"/>
      <c r="C23" s="94"/>
      <c r="D23" s="94" t="s">
        <v>86</v>
      </c>
      <c r="E23" s="95" t="s">
        <v>102</v>
      </c>
      <c r="F23" s="112" t="s">
        <v>103</v>
      </c>
      <c r="G23" s="99">
        <v>0</v>
      </c>
      <c r="H23" s="99">
        <v>0</v>
      </c>
      <c r="I23" s="113">
        <v>0</v>
      </c>
      <c r="J23" s="86"/>
    </row>
    <row r="24" spans="1:10" ht="15" customHeight="1">
      <c r="A24" s="89" t="s">
        <v>79</v>
      </c>
      <c r="B24" s="90" t="s">
        <v>104</v>
      </c>
      <c r="C24" s="194" t="s">
        <v>47</v>
      </c>
      <c r="D24" s="195"/>
      <c r="E24" s="195"/>
      <c r="F24" s="196"/>
      <c r="G24" s="114">
        <f>G25</f>
        <v>0</v>
      </c>
      <c r="H24" s="114">
        <f>H25</f>
        <v>0</v>
      </c>
      <c r="I24" s="92">
        <f t="shared" si="0"/>
        <v>0</v>
      </c>
      <c r="J24" s="86"/>
    </row>
    <row r="25" spans="1:10" ht="15" customHeight="1">
      <c r="A25" s="93"/>
      <c r="B25" s="94" t="s">
        <v>91</v>
      </c>
      <c r="C25" s="95" t="s">
        <v>80</v>
      </c>
      <c r="D25" s="115" t="s">
        <v>104</v>
      </c>
      <c r="E25" s="192" t="s">
        <v>61</v>
      </c>
      <c r="F25" s="193"/>
      <c r="G25" s="81">
        <f>G26+G27</f>
        <v>0</v>
      </c>
      <c r="H25" s="81">
        <f>H26+H27</f>
        <v>0</v>
      </c>
      <c r="I25" s="100">
        <f t="shared" si="0"/>
        <v>0</v>
      </c>
      <c r="J25" s="86"/>
    </row>
    <row r="26" spans="1:10" ht="15" customHeight="1">
      <c r="A26" s="93"/>
      <c r="B26" s="94"/>
      <c r="C26" s="94"/>
      <c r="D26" s="116" t="s">
        <v>91</v>
      </c>
      <c r="E26" s="79" t="s">
        <v>81</v>
      </c>
      <c r="F26" s="80" t="s">
        <v>105</v>
      </c>
      <c r="G26" s="81">
        <v>0</v>
      </c>
      <c r="H26" s="81">
        <v>0</v>
      </c>
      <c r="I26" s="100">
        <v>0</v>
      </c>
      <c r="J26" s="86"/>
    </row>
    <row r="27" spans="1:10" ht="15" customHeight="1">
      <c r="A27" s="101"/>
      <c r="B27" s="102"/>
      <c r="C27" s="102"/>
      <c r="D27" s="117"/>
      <c r="E27" s="102" t="s">
        <v>106</v>
      </c>
      <c r="F27" s="118" t="s">
        <v>107</v>
      </c>
      <c r="G27" s="111">
        <v>0</v>
      </c>
      <c r="H27" s="111">
        <v>0</v>
      </c>
      <c r="I27" s="119">
        <v>0</v>
      </c>
      <c r="J27" s="86"/>
    </row>
    <row r="28" spans="1:10" ht="15" customHeight="1">
      <c r="A28" s="93" t="s">
        <v>53</v>
      </c>
      <c r="B28" s="94" t="s">
        <v>108</v>
      </c>
      <c r="C28" s="194" t="s">
        <v>47</v>
      </c>
      <c r="D28" s="195"/>
      <c r="E28" s="195"/>
      <c r="F28" s="196"/>
      <c r="G28" s="91">
        <f>G29</f>
        <v>1880</v>
      </c>
      <c r="H28" s="91">
        <f>H29</f>
        <v>1000</v>
      </c>
      <c r="I28" s="109">
        <f t="shared" si="0"/>
        <v>-880</v>
      </c>
      <c r="J28" s="86"/>
    </row>
    <row r="29" spans="1:10" ht="15" customHeight="1">
      <c r="A29" s="93"/>
      <c r="B29" s="94" t="s">
        <v>91</v>
      </c>
      <c r="C29" s="95" t="s">
        <v>82</v>
      </c>
      <c r="D29" s="95" t="s">
        <v>108</v>
      </c>
      <c r="E29" s="192" t="s">
        <v>61</v>
      </c>
      <c r="F29" s="193"/>
      <c r="G29" s="96">
        <f>SUM(G30:G32)</f>
        <v>1880</v>
      </c>
      <c r="H29" s="96">
        <f>SUM(H30:H32)</f>
        <v>1000</v>
      </c>
      <c r="I29" s="97">
        <f t="shared" si="0"/>
        <v>-880</v>
      </c>
      <c r="J29" s="86"/>
    </row>
    <row r="30" spans="1:10" ht="15" customHeight="1">
      <c r="A30" s="93"/>
      <c r="B30" s="120"/>
      <c r="C30" s="120"/>
      <c r="D30" s="120" t="s">
        <v>91</v>
      </c>
      <c r="E30" s="121" t="s">
        <v>56</v>
      </c>
      <c r="F30" s="122" t="s">
        <v>57</v>
      </c>
      <c r="G30" s="110">
        <v>1880</v>
      </c>
      <c r="H30" s="96">
        <v>1000</v>
      </c>
      <c r="I30" s="97">
        <f t="shared" si="0"/>
        <v>-880</v>
      </c>
      <c r="J30" s="86"/>
    </row>
    <row r="31" spans="1:10" ht="15" customHeight="1">
      <c r="A31" s="93"/>
      <c r="B31" s="120"/>
      <c r="C31" s="120"/>
      <c r="D31" s="120"/>
      <c r="E31" s="121" t="s">
        <v>109</v>
      </c>
      <c r="F31" s="122" t="s">
        <v>110</v>
      </c>
      <c r="G31" s="96">
        <v>0</v>
      </c>
      <c r="H31" s="96"/>
      <c r="I31" s="97"/>
      <c r="J31" s="86"/>
    </row>
    <row r="32" spans="1:10" ht="15" customHeight="1">
      <c r="A32" s="93"/>
      <c r="B32" s="120"/>
      <c r="C32" s="120"/>
      <c r="D32" s="120"/>
      <c r="E32" s="123" t="s">
        <v>111</v>
      </c>
      <c r="F32" s="124" t="s">
        <v>112</v>
      </c>
      <c r="G32" s="125">
        <v>0</v>
      </c>
      <c r="H32" s="126"/>
      <c r="I32" s="127"/>
      <c r="J32" s="86"/>
    </row>
    <row r="33" spans="1:10" ht="15" customHeight="1">
      <c r="A33" s="89" t="s">
        <v>59</v>
      </c>
      <c r="B33" s="90" t="s">
        <v>60</v>
      </c>
      <c r="C33" s="194" t="s">
        <v>47</v>
      </c>
      <c r="D33" s="195"/>
      <c r="E33" s="195"/>
      <c r="F33" s="196"/>
      <c r="G33" s="91">
        <f>G34</f>
        <v>10</v>
      </c>
      <c r="H33" s="91">
        <f>H34</f>
        <v>10</v>
      </c>
      <c r="I33" s="92">
        <f t="shared" si="0"/>
        <v>0</v>
      </c>
      <c r="J33" s="86"/>
    </row>
    <row r="34" spans="1:10" ht="15" customHeight="1">
      <c r="A34" s="93"/>
      <c r="B34" s="94" t="s">
        <v>62</v>
      </c>
      <c r="C34" s="95" t="s">
        <v>63</v>
      </c>
      <c r="D34" s="95" t="s">
        <v>60</v>
      </c>
      <c r="E34" s="192" t="s">
        <v>61</v>
      </c>
      <c r="F34" s="193"/>
      <c r="G34" s="96">
        <f>SUM(G35:G37)</f>
        <v>10</v>
      </c>
      <c r="H34" s="96">
        <f>SUM(H35:H37)</f>
        <v>10</v>
      </c>
      <c r="I34" s="97">
        <f t="shared" si="0"/>
        <v>0</v>
      </c>
      <c r="J34" s="86"/>
    </row>
    <row r="35" spans="1:10" ht="15" customHeight="1">
      <c r="A35" s="93"/>
      <c r="B35" s="94"/>
      <c r="C35" s="94"/>
      <c r="D35" s="94" t="s">
        <v>62</v>
      </c>
      <c r="E35" s="79" t="s">
        <v>113</v>
      </c>
      <c r="F35" s="80" t="s">
        <v>114</v>
      </c>
      <c r="G35" s="110">
        <v>0</v>
      </c>
      <c r="H35" s="110">
        <v>0</v>
      </c>
      <c r="I35" s="100">
        <v>0</v>
      </c>
      <c r="J35" s="86"/>
    </row>
    <row r="36" spans="1:10" ht="15" customHeight="1">
      <c r="A36" s="93"/>
      <c r="B36" s="94"/>
      <c r="C36" s="94"/>
      <c r="D36" s="94"/>
      <c r="E36" s="79" t="s">
        <v>64</v>
      </c>
      <c r="F36" s="80" t="s">
        <v>65</v>
      </c>
      <c r="G36" s="99">
        <v>10</v>
      </c>
      <c r="H36" s="99">
        <v>10</v>
      </c>
      <c r="I36" s="100">
        <f t="shared" si="0"/>
        <v>0</v>
      </c>
      <c r="J36" s="86"/>
    </row>
    <row r="37" spans="1:10" ht="15" customHeight="1">
      <c r="A37" s="101"/>
      <c r="B37" s="102"/>
      <c r="C37" s="102"/>
      <c r="D37" s="102"/>
      <c r="E37" s="104" t="s">
        <v>115</v>
      </c>
      <c r="F37" s="105" t="s">
        <v>116</v>
      </c>
      <c r="G37" s="106">
        <v>0</v>
      </c>
      <c r="H37" s="106">
        <v>0</v>
      </c>
      <c r="I37" s="107">
        <v>0</v>
      </c>
      <c r="J37" s="86"/>
    </row>
    <row r="38" spans="1:10" ht="15" customHeight="1">
      <c r="A38" s="75"/>
      <c r="B38" s="75"/>
      <c r="C38" s="75"/>
      <c r="D38" s="75"/>
      <c r="E38" s="75"/>
      <c r="F38" s="76"/>
      <c r="G38" s="77"/>
      <c r="H38" s="77"/>
      <c r="I38" s="77"/>
    </row>
  </sheetData>
  <mergeCells count="22">
    <mergeCell ref="C20:F20"/>
    <mergeCell ref="A7:F7"/>
    <mergeCell ref="C8:F8"/>
    <mergeCell ref="E9:F9"/>
    <mergeCell ref="C14:F14"/>
    <mergeCell ref="E15:F15"/>
    <mergeCell ref="E34:F34"/>
    <mergeCell ref="E21:F21"/>
    <mergeCell ref="C24:F24"/>
    <mergeCell ref="E25:F25"/>
    <mergeCell ref="C28:F28"/>
    <mergeCell ref="E29:F29"/>
    <mergeCell ref="C33:F33"/>
    <mergeCell ref="A1:I2"/>
    <mergeCell ref="B4:F4"/>
    <mergeCell ref="A5:F5"/>
    <mergeCell ref="G5:G6"/>
    <mergeCell ref="H5:H6"/>
    <mergeCell ref="I5:I6"/>
    <mergeCell ref="A6:B6"/>
    <mergeCell ref="C6:D6"/>
    <mergeCell ref="E6:F6"/>
  </mergeCells>
  <phoneticPr fontId="4" type="noConversion"/>
  <printOptions horizontalCentered="1"/>
  <pageMargins left="0.19685039370078741" right="0.19685039370078741" top="0.78740157480314965" bottom="0.39370078740157483" header="1.4566929133858268" footer="0.39370078740157483"/>
  <pageSetup paperSize="9" orientation="portrait" r:id="rId1"/>
  <headerFooter alignWithMargins="0">
    <oddHeader>&amp;L&amp;"굴림체,굵게"&amp;8세입총괄표 &amp;N - 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J47"/>
  <sheetViews>
    <sheetView view="pageBreakPreview" zoomScale="150" workbookViewId="0">
      <selection activeCell="H8" sqref="H8"/>
    </sheetView>
  </sheetViews>
  <sheetFormatPr defaultColWidth="9.44140625" defaultRowHeight="15" customHeight="1"/>
  <cols>
    <col min="1" max="5" width="5" style="79" customWidth="1"/>
    <col min="6" max="6" width="18.33203125" style="80" customWidth="1"/>
    <col min="7" max="9" width="9.44140625" style="81"/>
    <col min="10" max="16384" width="9.44140625" style="78"/>
  </cols>
  <sheetData>
    <row r="1" spans="1:10" s="82" customFormat="1" ht="15" customHeight="1">
      <c r="A1" s="180" t="s">
        <v>169</v>
      </c>
      <c r="B1" s="180"/>
      <c r="C1" s="180"/>
      <c r="D1" s="180"/>
      <c r="E1" s="180"/>
      <c r="F1" s="180"/>
      <c r="G1" s="180"/>
      <c r="H1" s="180"/>
      <c r="I1" s="180"/>
    </row>
    <row r="2" spans="1:10" s="82" customFormat="1" ht="15" customHeight="1">
      <c r="A2" s="180"/>
      <c r="B2" s="180"/>
      <c r="C2" s="180"/>
      <c r="D2" s="180"/>
      <c r="E2" s="180"/>
      <c r="F2" s="180"/>
      <c r="G2" s="180"/>
      <c r="H2" s="180"/>
      <c r="I2" s="180"/>
    </row>
    <row r="3" spans="1:10" s="82" customFormat="1" ht="15" customHeight="1">
      <c r="A3" s="83"/>
      <c r="B3" s="83"/>
      <c r="C3" s="83"/>
      <c r="D3" s="83"/>
      <c r="E3" s="83"/>
      <c r="F3" s="84"/>
      <c r="G3" s="85"/>
      <c r="H3" s="85"/>
      <c r="I3" s="85"/>
    </row>
    <row r="4" spans="1:10" s="82" customFormat="1" ht="15" customHeight="1">
      <c r="A4" s="83"/>
      <c r="B4" s="181"/>
      <c r="C4" s="181"/>
      <c r="D4" s="181"/>
      <c r="E4" s="181"/>
      <c r="F4" s="181"/>
      <c r="G4" s="85"/>
      <c r="H4" s="85"/>
      <c r="I4" s="85"/>
    </row>
    <row r="5" spans="1:10" ht="15" customHeight="1">
      <c r="A5" s="182" t="s">
        <v>45</v>
      </c>
      <c r="B5" s="183"/>
      <c r="C5" s="183"/>
      <c r="D5" s="183"/>
      <c r="E5" s="183"/>
      <c r="F5" s="184"/>
      <c r="G5" s="185" t="s">
        <v>167</v>
      </c>
      <c r="H5" s="185" t="s">
        <v>164</v>
      </c>
      <c r="I5" s="187" t="s">
        <v>71</v>
      </c>
      <c r="J5" s="86"/>
    </row>
    <row r="6" spans="1:10" ht="15" customHeight="1">
      <c r="A6" s="189" t="s">
        <v>72</v>
      </c>
      <c r="B6" s="190"/>
      <c r="C6" s="191" t="s">
        <v>73</v>
      </c>
      <c r="D6" s="190"/>
      <c r="E6" s="191" t="s">
        <v>74</v>
      </c>
      <c r="F6" s="190"/>
      <c r="G6" s="186"/>
      <c r="H6" s="186"/>
      <c r="I6" s="188"/>
      <c r="J6" s="86"/>
    </row>
    <row r="7" spans="1:10" ht="15" customHeight="1">
      <c r="A7" s="128"/>
      <c r="B7" s="203" t="s">
        <v>75</v>
      </c>
      <c r="C7" s="203"/>
      <c r="D7" s="203"/>
      <c r="E7" s="203"/>
      <c r="F7" s="203"/>
      <c r="G7" s="87">
        <f>G8+G28+G33+G42+G45</f>
        <v>8415</v>
      </c>
      <c r="H7" s="87">
        <v>7460</v>
      </c>
      <c r="I7" s="88">
        <f>H7-G7</f>
        <v>-955</v>
      </c>
      <c r="J7" s="86"/>
    </row>
    <row r="8" spans="1:10" ht="15" customHeight="1">
      <c r="A8" s="129" t="s">
        <v>76</v>
      </c>
      <c r="B8" s="90" t="s">
        <v>117</v>
      </c>
      <c r="C8" s="194" t="s">
        <v>47</v>
      </c>
      <c r="D8" s="195"/>
      <c r="E8" s="195"/>
      <c r="F8" s="196"/>
      <c r="G8" s="91">
        <f>G9+G16+G20</f>
        <v>0</v>
      </c>
      <c r="H8" s="91">
        <f>H9+H16+H20</f>
        <v>0</v>
      </c>
      <c r="I8" s="92">
        <f t="shared" ref="I8:I46" si="0">H8-G8</f>
        <v>0</v>
      </c>
      <c r="J8" s="86"/>
    </row>
    <row r="9" spans="1:10" ht="15" customHeight="1">
      <c r="A9" s="130"/>
      <c r="B9" s="94" t="s">
        <v>118</v>
      </c>
      <c r="C9" s="95" t="s">
        <v>87</v>
      </c>
      <c r="D9" s="95" t="s">
        <v>119</v>
      </c>
      <c r="E9" s="192" t="s">
        <v>61</v>
      </c>
      <c r="F9" s="193"/>
      <c r="G9" s="96">
        <f>SUM(G10:G15)</f>
        <v>0</v>
      </c>
      <c r="H9" s="96">
        <f>SUM(H10:H15)</f>
        <v>0</v>
      </c>
      <c r="I9" s="97">
        <f t="shared" si="0"/>
        <v>0</v>
      </c>
      <c r="J9" s="86"/>
    </row>
    <row r="10" spans="1:10" ht="15" customHeight="1">
      <c r="A10" s="93"/>
      <c r="B10" s="94"/>
      <c r="C10" s="94"/>
      <c r="D10" s="94" t="s">
        <v>118</v>
      </c>
      <c r="E10" s="79" t="s">
        <v>88</v>
      </c>
      <c r="F10" s="80" t="s">
        <v>120</v>
      </c>
      <c r="I10" s="100">
        <f t="shared" si="0"/>
        <v>0</v>
      </c>
      <c r="J10" s="86"/>
    </row>
    <row r="11" spans="1:10" ht="15" customHeight="1">
      <c r="A11" s="93"/>
      <c r="B11" s="94"/>
      <c r="C11" s="94"/>
      <c r="D11" s="94"/>
      <c r="E11" s="79" t="s">
        <v>48</v>
      </c>
      <c r="F11" s="80" t="s">
        <v>121</v>
      </c>
      <c r="I11" s="100">
        <f t="shared" si="0"/>
        <v>0</v>
      </c>
      <c r="J11" s="86"/>
    </row>
    <row r="12" spans="1:10" ht="15" customHeight="1">
      <c r="A12" s="93"/>
      <c r="B12" s="94"/>
      <c r="C12" s="94"/>
      <c r="D12" s="94"/>
      <c r="E12" s="79" t="s">
        <v>49</v>
      </c>
      <c r="F12" s="80" t="s">
        <v>122</v>
      </c>
      <c r="I12" s="100">
        <f t="shared" si="0"/>
        <v>0</v>
      </c>
      <c r="J12" s="86"/>
    </row>
    <row r="13" spans="1:10" ht="15" customHeight="1">
      <c r="A13" s="93"/>
      <c r="B13" s="94"/>
      <c r="C13" s="94"/>
      <c r="D13" s="94"/>
      <c r="E13" s="79" t="s">
        <v>89</v>
      </c>
      <c r="F13" s="80" t="s">
        <v>161</v>
      </c>
      <c r="I13" s="100">
        <f t="shared" si="0"/>
        <v>0</v>
      </c>
      <c r="J13" s="86"/>
    </row>
    <row r="14" spans="1:10" ht="15" customHeight="1">
      <c r="A14" s="93"/>
      <c r="B14" s="94"/>
      <c r="C14" s="94"/>
      <c r="D14" s="94"/>
      <c r="E14" s="79" t="s">
        <v>123</v>
      </c>
      <c r="F14" s="80" t="s">
        <v>124</v>
      </c>
      <c r="I14" s="100">
        <f t="shared" si="0"/>
        <v>0</v>
      </c>
      <c r="J14" s="86"/>
    </row>
    <row r="15" spans="1:10" ht="15" customHeight="1">
      <c r="A15" s="93"/>
      <c r="B15" s="94"/>
      <c r="C15" s="94"/>
      <c r="D15" s="94"/>
      <c r="E15" s="79" t="s">
        <v>125</v>
      </c>
      <c r="F15" s="80" t="s">
        <v>126</v>
      </c>
      <c r="I15" s="100">
        <f t="shared" si="0"/>
        <v>0</v>
      </c>
      <c r="J15" s="86"/>
    </row>
    <row r="16" spans="1:10" ht="15" customHeight="1">
      <c r="A16" s="130"/>
      <c r="B16" s="94"/>
      <c r="C16" s="95" t="s">
        <v>127</v>
      </c>
      <c r="D16" s="95" t="s">
        <v>128</v>
      </c>
      <c r="E16" s="204" t="s">
        <v>61</v>
      </c>
      <c r="F16" s="204"/>
      <c r="G16" s="96">
        <f>SUM(G17:G19)</f>
        <v>0</v>
      </c>
      <c r="H16" s="96">
        <v>0</v>
      </c>
      <c r="I16" s="100">
        <f t="shared" si="0"/>
        <v>0</v>
      </c>
      <c r="J16" s="86"/>
    </row>
    <row r="17" spans="1:10" ht="15" customHeight="1">
      <c r="A17" s="93"/>
      <c r="B17" s="94"/>
      <c r="C17" s="94"/>
      <c r="D17" s="94" t="s">
        <v>129</v>
      </c>
      <c r="E17" s="79" t="s">
        <v>130</v>
      </c>
      <c r="F17" s="80" t="s">
        <v>131</v>
      </c>
      <c r="I17" s="100">
        <f t="shared" si="0"/>
        <v>0</v>
      </c>
      <c r="J17" s="86"/>
    </row>
    <row r="18" spans="1:10" ht="15" customHeight="1">
      <c r="A18" s="93"/>
      <c r="B18" s="94"/>
      <c r="C18" s="94"/>
      <c r="D18" s="94"/>
      <c r="E18" s="79" t="s">
        <v>132</v>
      </c>
      <c r="F18" s="80" t="s">
        <v>52</v>
      </c>
      <c r="I18" s="100">
        <f t="shared" si="0"/>
        <v>0</v>
      </c>
      <c r="J18" s="86"/>
    </row>
    <row r="19" spans="1:10" ht="15" customHeight="1">
      <c r="A19" s="93"/>
      <c r="B19" s="94"/>
      <c r="C19" s="75"/>
      <c r="D19" s="75"/>
      <c r="E19" s="79" t="s">
        <v>133</v>
      </c>
      <c r="F19" s="80" t="s">
        <v>134</v>
      </c>
      <c r="I19" s="100">
        <f t="shared" si="0"/>
        <v>0</v>
      </c>
      <c r="J19" s="86"/>
    </row>
    <row r="20" spans="1:10" ht="15" customHeight="1">
      <c r="A20" s="130"/>
      <c r="B20" s="94"/>
      <c r="C20" s="94" t="s">
        <v>135</v>
      </c>
      <c r="D20" s="94" t="s">
        <v>136</v>
      </c>
      <c r="E20" s="192" t="s">
        <v>61</v>
      </c>
      <c r="F20" s="193"/>
      <c r="G20" s="96">
        <f>SUM(G21:G26)</f>
        <v>0</v>
      </c>
      <c r="H20" s="96">
        <f>SUM(H21:H26)</f>
        <v>0</v>
      </c>
      <c r="I20" s="100">
        <f t="shared" si="0"/>
        <v>0</v>
      </c>
      <c r="J20" s="86"/>
    </row>
    <row r="21" spans="1:10" ht="15" customHeight="1">
      <c r="A21" s="130"/>
      <c r="B21" s="94"/>
      <c r="C21" s="94"/>
      <c r="D21" s="94" t="s">
        <v>118</v>
      </c>
      <c r="E21" s="79" t="s">
        <v>137</v>
      </c>
      <c r="F21" s="80" t="s">
        <v>138</v>
      </c>
      <c r="I21" s="100">
        <f t="shared" si="0"/>
        <v>0</v>
      </c>
      <c r="J21" s="86"/>
    </row>
    <row r="22" spans="1:10" ht="15" customHeight="1">
      <c r="A22" s="93"/>
      <c r="B22" s="94"/>
      <c r="C22" s="94"/>
      <c r="D22" s="94"/>
      <c r="E22" s="79" t="s">
        <v>139</v>
      </c>
      <c r="F22" s="80" t="s">
        <v>140</v>
      </c>
      <c r="I22" s="100">
        <f t="shared" si="0"/>
        <v>0</v>
      </c>
      <c r="J22" s="86"/>
    </row>
    <row r="23" spans="1:10" ht="15" customHeight="1">
      <c r="A23" s="93"/>
      <c r="B23" s="94"/>
      <c r="C23" s="94"/>
      <c r="D23" s="94"/>
      <c r="E23" s="79" t="s">
        <v>141</v>
      </c>
      <c r="F23" s="80" t="s">
        <v>142</v>
      </c>
      <c r="I23" s="100">
        <f t="shared" si="0"/>
        <v>0</v>
      </c>
      <c r="J23" s="86"/>
    </row>
    <row r="24" spans="1:10" ht="15" customHeight="1">
      <c r="A24" s="130"/>
      <c r="B24" s="94"/>
      <c r="C24" s="94"/>
      <c r="D24" s="94"/>
      <c r="E24" s="79" t="s">
        <v>143</v>
      </c>
      <c r="F24" s="80" t="s">
        <v>144</v>
      </c>
      <c r="G24" s="96"/>
      <c r="H24" s="96"/>
      <c r="I24" s="100">
        <f t="shared" si="0"/>
        <v>0</v>
      </c>
      <c r="J24" s="86"/>
    </row>
    <row r="25" spans="1:10" ht="15" customHeight="1">
      <c r="A25" s="93"/>
      <c r="B25" s="94"/>
      <c r="C25" s="94"/>
      <c r="D25" s="94"/>
      <c r="E25" s="79" t="s">
        <v>145</v>
      </c>
      <c r="F25" s="80" t="s">
        <v>146</v>
      </c>
      <c r="G25" s="96"/>
      <c r="H25" s="96"/>
      <c r="I25" s="100">
        <f t="shared" si="0"/>
        <v>0</v>
      </c>
      <c r="J25" s="86"/>
    </row>
    <row r="26" spans="1:10" ht="15" customHeight="1">
      <c r="A26" s="130"/>
      <c r="B26" s="94"/>
      <c r="C26" s="94"/>
      <c r="D26" s="94"/>
      <c r="E26" s="95" t="s">
        <v>147</v>
      </c>
      <c r="F26" s="112" t="s">
        <v>148</v>
      </c>
      <c r="G26" s="110"/>
      <c r="H26" s="110"/>
      <c r="I26" s="113">
        <f t="shared" si="0"/>
        <v>0</v>
      </c>
      <c r="J26" s="86"/>
    </row>
    <row r="27" spans="1:10" ht="15" customHeight="1">
      <c r="A27" s="89" t="s">
        <v>149</v>
      </c>
      <c r="B27" s="90" t="s">
        <v>150</v>
      </c>
      <c r="C27" s="194" t="s">
        <v>47</v>
      </c>
      <c r="D27" s="195"/>
      <c r="E27" s="195"/>
      <c r="F27" s="196"/>
      <c r="G27" s="91">
        <f>G28</f>
        <v>0</v>
      </c>
      <c r="H27" s="91">
        <f>H28</f>
        <v>0</v>
      </c>
      <c r="I27" s="92">
        <f t="shared" si="0"/>
        <v>0</v>
      </c>
      <c r="J27" s="86"/>
    </row>
    <row r="28" spans="1:10" ht="15" customHeight="1">
      <c r="A28" s="130"/>
      <c r="B28" s="94" t="s">
        <v>151</v>
      </c>
      <c r="C28" s="95" t="s">
        <v>152</v>
      </c>
      <c r="D28" s="95" t="s">
        <v>153</v>
      </c>
      <c r="E28" s="192" t="s">
        <v>61</v>
      </c>
      <c r="F28" s="193"/>
      <c r="G28" s="96">
        <f>G29+G30+G31</f>
        <v>0</v>
      </c>
      <c r="H28" s="96">
        <f>H29+H30+H31</f>
        <v>0</v>
      </c>
      <c r="I28" s="97">
        <f t="shared" si="0"/>
        <v>0</v>
      </c>
      <c r="J28" s="86"/>
    </row>
    <row r="29" spans="1:10" ht="15" customHeight="1">
      <c r="A29" s="130"/>
      <c r="B29" s="94" t="s">
        <v>118</v>
      </c>
      <c r="C29" s="94"/>
      <c r="D29" s="94" t="s">
        <v>118</v>
      </c>
      <c r="E29" s="79" t="s">
        <v>54</v>
      </c>
      <c r="F29" s="80" t="s">
        <v>55</v>
      </c>
      <c r="I29" s="97">
        <f t="shared" si="0"/>
        <v>0</v>
      </c>
      <c r="J29" s="86"/>
    </row>
    <row r="30" spans="1:10" ht="15" customHeight="1">
      <c r="A30" s="130"/>
      <c r="B30" s="94"/>
      <c r="C30" s="94"/>
      <c r="D30" s="94"/>
      <c r="E30" s="79" t="s">
        <v>154</v>
      </c>
      <c r="F30" s="80" t="s">
        <v>58</v>
      </c>
      <c r="I30" s="97">
        <f t="shared" si="0"/>
        <v>0</v>
      </c>
      <c r="J30" s="86"/>
    </row>
    <row r="31" spans="1:10" ht="15" customHeight="1">
      <c r="A31" s="131"/>
      <c r="B31" s="102"/>
      <c r="C31" s="102"/>
      <c r="D31" s="102"/>
      <c r="E31" s="104" t="s">
        <v>155</v>
      </c>
      <c r="F31" s="105" t="s">
        <v>156</v>
      </c>
      <c r="G31" s="126"/>
      <c r="H31" s="126"/>
      <c r="I31" s="127">
        <f t="shared" si="0"/>
        <v>0</v>
      </c>
      <c r="J31" s="86"/>
    </row>
    <row r="32" spans="1:10" ht="15" customHeight="1">
      <c r="A32" s="130" t="s">
        <v>50</v>
      </c>
      <c r="B32" s="94" t="s">
        <v>46</v>
      </c>
      <c r="C32" s="200" t="s">
        <v>47</v>
      </c>
      <c r="D32" s="201"/>
      <c r="E32" s="201"/>
      <c r="F32" s="202"/>
      <c r="G32" s="108">
        <f>G33</f>
        <v>8415</v>
      </c>
      <c r="H32" s="108">
        <f>H33</f>
        <v>7460</v>
      </c>
      <c r="I32" s="109">
        <f t="shared" si="0"/>
        <v>-955</v>
      </c>
      <c r="J32" s="86"/>
    </row>
    <row r="33" spans="1:10" ht="15" customHeight="1">
      <c r="A33" s="130"/>
      <c r="B33" s="94" t="s">
        <v>118</v>
      </c>
      <c r="C33" s="132" t="s">
        <v>77</v>
      </c>
      <c r="D33" s="95" t="s">
        <v>46</v>
      </c>
      <c r="E33" s="192" t="s">
        <v>61</v>
      </c>
      <c r="F33" s="193"/>
      <c r="G33" s="96">
        <f>SUM(G34:G40)</f>
        <v>8415</v>
      </c>
      <c r="H33" s="96">
        <f>SUM(H34:H40)</f>
        <v>7460</v>
      </c>
      <c r="I33" s="97">
        <f t="shared" si="0"/>
        <v>-955</v>
      </c>
      <c r="J33" s="86"/>
    </row>
    <row r="34" spans="1:10" ht="15" customHeight="1">
      <c r="A34" s="93"/>
      <c r="B34" s="94"/>
      <c r="C34" s="98"/>
      <c r="D34" s="94" t="s">
        <v>118</v>
      </c>
      <c r="E34" s="79" t="s">
        <v>78</v>
      </c>
      <c r="F34" s="80" t="s">
        <v>84</v>
      </c>
      <c r="G34" s="81">
        <v>8415</v>
      </c>
      <c r="H34" s="81">
        <v>7460</v>
      </c>
      <c r="I34" s="100">
        <f t="shared" si="0"/>
        <v>-955</v>
      </c>
      <c r="J34" s="86"/>
    </row>
    <row r="35" spans="1:10" ht="15" customHeight="1">
      <c r="A35" s="93"/>
      <c r="B35" s="94"/>
      <c r="C35" s="98"/>
      <c r="D35" s="94"/>
      <c r="E35" s="79" t="s">
        <v>157</v>
      </c>
      <c r="I35" s="100">
        <f t="shared" si="0"/>
        <v>0</v>
      </c>
      <c r="J35" s="86"/>
    </row>
    <row r="36" spans="1:10" ht="15" customHeight="1">
      <c r="A36" s="93"/>
      <c r="B36" s="94"/>
      <c r="C36" s="98"/>
      <c r="D36" s="94"/>
      <c r="E36" s="79" t="s">
        <v>85</v>
      </c>
      <c r="I36" s="100">
        <f t="shared" si="0"/>
        <v>0</v>
      </c>
      <c r="J36" s="86"/>
    </row>
    <row r="37" spans="1:10" ht="15" customHeight="1">
      <c r="A37" s="93"/>
      <c r="B37" s="94"/>
      <c r="C37" s="98"/>
      <c r="D37" s="94"/>
      <c r="E37" s="79" t="s">
        <v>95</v>
      </c>
      <c r="G37" s="96"/>
      <c r="H37" s="96"/>
      <c r="I37" s="100">
        <f t="shared" si="0"/>
        <v>0</v>
      </c>
      <c r="J37" s="86"/>
    </row>
    <row r="38" spans="1:10" ht="15" customHeight="1">
      <c r="A38" s="93"/>
      <c r="B38" s="94"/>
      <c r="C38" s="98"/>
      <c r="D38" s="94"/>
      <c r="E38" s="79" t="s">
        <v>158</v>
      </c>
      <c r="I38" s="100">
        <f t="shared" si="0"/>
        <v>0</v>
      </c>
      <c r="J38" s="86"/>
    </row>
    <row r="39" spans="1:10" ht="15" customHeight="1">
      <c r="A39" s="93"/>
      <c r="B39" s="94"/>
      <c r="C39" s="98"/>
      <c r="D39" s="94"/>
      <c r="E39" s="79" t="s">
        <v>159</v>
      </c>
      <c r="G39" s="99"/>
      <c r="H39" s="99"/>
      <c r="I39" s="100">
        <f t="shared" si="0"/>
        <v>0</v>
      </c>
      <c r="J39" s="86"/>
    </row>
    <row r="40" spans="1:10" ht="15" customHeight="1">
      <c r="A40" s="93"/>
      <c r="B40" s="94"/>
      <c r="C40" s="98"/>
      <c r="D40" s="94"/>
      <c r="E40" s="95" t="s">
        <v>160</v>
      </c>
      <c r="F40" s="112"/>
      <c r="G40" s="99"/>
      <c r="H40" s="99"/>
      <c r="I40" s="113">
        <f t="shared" si="0"/>
        <v>0</v>
      </c>
      <c r="J40" s="86"/>
    </row>
    <row r="41" spans="1:10" ht="15" customHeight="1">
      <c r="A41" s="89" t="s">
        <v>79</v>
      </c>
      <c r="B41" s="90" t="s">
        <v>66</v>
      </c>
      <c r="C41" s="194" t="s">
        <v>47</v>
      </c>
      <c r="D41" s="195"/>
      <c r="E41" s="195"/>
      <c r="F41" s="196"/>
      <c r="G41" s="91">
        <f>G42</f>
        <v>0</v>
      </c>
      <c r="H41" s="91">
        <f>H42</f>
        <v>0</v>
      </c>
      <c r="I41" s="92">
        <f t="shared" si="0"/>
        <v>0</v>
      </c>
      <c r="J41" s="86"/>
    </row>
    <row r="42" spans="1:10" ht="15" customHeight="1">
      <c r="A42" s="93"/>
      <c r="B42" s="94" t="s">
        <v>67</v>
      </c>
      <c r="C42" s="95" t="s">
        <v>80</v>
      </c>
      <c r="D42" s="95" t="s">
        <v>66</v>
      </c>
      <c r="E42" s="192" t="s">
        <v>61</v>
      </c>
      <c r="F42" s="193"/>
      <c r="G42" s="96">
        <f>SUM(G43)</f>
        <v>0</v>
      </c>
      <c r="H42" s="96">
        <f>SUM(H43)</f>
        <v>0</v>
      </c>
      <c r="I42" s="97">
        <f t="shared" si="0"/>
        <v>0</v>
      </c>
      <c r="J42" s="86"/>
    </row>
    <row r="43" spans="1:10" ht="15" customHeight="1">
      <c r="A43" s="101"/>
      <c r="B43" s="133"/>
      <c r="C43" s="133"/>
      <c r="D43" s="102" t="s">
        <v>67</v>
      </c>
      <c r="E43" s="123" t="s">
        <v>81</v>
      </c>
      <c r="F43" s="124" t="s">
        <v>68</v>
      </c>
      <c r="G43" s="106">
        <v>0</v>
      </c>
      <c r="H43" s="106">
        <v>0</v>
      </c>
      <c r="I43" s="107">
        <f t="shared" si="0"/>
        <v>0</v>
      </c>
      <c r="J43" s="86"/>
    </row>
    <row r="44" spans="1:10" ht="15" customHeight="1">
      <c r="A44" s="89" t="s">
        <v>53</v>
      </c>
      <c r="B44" s="90" t="s">
        <v>69</v>
      </c>
      <c r="C44" s="194" t="s">
        <v>47</v>
      </c>
      <c r="D44" s="195"/>
      <c r="E44" s="195"/>
      <c r="F44" s="196"/>
      <c r="G44" s="91">
        <f>G45</f>
        <v>0</v>
      </c>
      <c r="H44" s="91">
        <f>H45</f>
        <v>0</v>
      </c>
      <c r="I44" s="92">
        <f t="shared" si="0"/>
        <v>0</v>
      </c>
      <c r="J44" s="86"/>
    </row>
    <row r="45" spans="1:10" ht="15" customHeight="1">
      <c r="A45" s="93"/>
      <c r="B45" s="94" t="s">
        <v>118</v>
      </c>
      <c r="C45" s="95" t="s">
        <v>82</v>
      </c>
      <c r="D45" s="95" t="s">
        <v>69</v>
      </c>
      <c r="E45" s="192" t="s">
        <v>61</v>
      </c>
      <c r="F45" s="193"/>
      <c r="G45" s="96">
        <f>G46</f>
        <v>0</v>
      </c>
      <c r="H45" s="96">
        <f>H46</f>
        <v>0</v>
      </c>
      <c r="I45" s="97">
        <f t="shared" si="0"/>
        <v>0</v>
      </c>
      <c r="J45" s="86"/>
    </row>
    <row r="46" spans="1:10" ht="15" customHeight="1">
      <c r="A46" s="101"/>
      <c r="B46" s="102"/>
      <c r="C46" s="102"/>
      <c r="D46" s="102" t="s">
        <v>118</v>
      </c>
      <c r="E46" s="104" t="s">
        <v>56</v>
      </c>
      <c r="F46" s="105" t="s">
        <v>70</v>
      </c>
      <c r="G46" s="106">
        <v>0</v>
      </c>
      <c r="H46" s="106">
        <v>0</v>
      </c>
      <c r="I46" s="107">
        <f t="shared" si="0"/>
        <v>0</v>
      </c>
      <c r="J46" s="86"/>
    </row>
    <row r="47" spans="1:10" ht="15" customHeight="1">
      <c r="A47" s="75"/>
      <c r="B47" s="75"/>
      <c r="C47" s="75"/>
      <c r="D47" s="75"/>
      <c r="E47" s="75"/>
      <c r="F47" s="76"/>
      <c r="G47" s="77"/>
      <c r="H47" s="77"/>
      <c r="I47" s="77"/>
    </row>
  </sheetData>
  <mergeCells count="22">
    <mergeCell ref="C27:F27"/>
    <mergeCell ref="B7:F7"/>
    <mergeCell ref="C8:F8"/>
    <mergeCell ref="E9:F9"/>
    <mergeCell ref="E16:F16"/>
    <mergeCell ref="E20:F20"/>
    <mergeCell ref="E45:F45"/>
    <mergeCell ref="E28:F28"/>
    <mergeCell ref="C32:F32"/>
    <mergeCell ref="E33:F33"/>
    <mergeCell ref="C41:F41"/>
    <mergeCell ref="E42:F42"/>
    <mergeCell ref="C44:F44"/>
    <mergeCell ref="A1:I2"/>
    <mergeCell ref="B4:F4"/>
    <mergeCell ref="A5:F5"/>
    <mergeCell ref="G5:G6"/>
    <mergeCell ref="H5:H6"/>
    <mergeCell ref="I5:I6"/>
    <mergeCell ref="A6:B6"/>
    <mergeCell ref="C6:D6"/>
    <mergeCell ref="E6:F6"/>
  </mergeCells>
  <phoneticPr fontId="4" type="noConversion"/>
  <printOptions horizontalCentered="1"/>
  <pageMargins left="0.19685039370078741" right="0.19685039370078741" top="0.78740157480314965" bottom="0.39370078740157483" header="1.4566929133858268" footer="0.39370078740157483"/>
  <pageSetup paperSize="9" orientation="portrait" r:id="rId1"/>
  <headerFooter alignWithMargins="0">
    <oddHeader>&amp;L&amp;"굴림체,굵게"&amp;8세출총괄표 &amp;N - 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W12"/>
  <sheetViews>
    <sheetView view="pageBreakPreview" zoomScale="160" zoomScaleNormal="85" zoomScaleSheetLayoutView="160" workbookViewId="0">
      <selection activeCell="T13" sqref="T13"/>
    </sheetView>
  </sheetViews>
  <sheetFormatPr defaultRowHeight="20.100000000000001" customHeight="1"/>
  <cols>
    <col min="1" max="2" width="1.77734375" style="26" customWidth="1"/>
    <col min="3" max="3" width="1.77734375" style="27" customWidth="1"/>
    <col min="4" max="7" width="1.77734375" style="7" customWidth="1"/>
    <col min="8" max="9" width="4.77734375" style="11" customWidth="1"/>
    <col min="10" max="10" width="3.77734375" style="11" customWidth="1"/>
    <col min="11" max="13" width="4.77734375" style="11" customWidth="1"/>
    <col min="14" max="14" width="3.77734375" style="11" customWidth="1"/>
    <col min="15" max="15" width="4.77734375" style="11" customWidth="1"/>
    <col min="16" max="19" width="3.77734375" style="11" customWidth="1"/>
    <col min="20" max="20" width="15.77734375" style="28" customWidth="1"/>
    <col min="21" max="21" width="5.77734375" style="18" customWidth="1"/>
    <col min="22" max="23" width="8.88671875" style="8"/>
    <col min="24" max="16384" width="8.88671875" style="9"/>
  </cols>
  <sheetData>
    <row r="1" spans="1:23" s="2" customFormat="1" ht="15" customHeight="1">
      <c r="A1" s="228" t="s">
        <v>170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228"/>
      <c r="T1" s="228"/>
      <c r="U1" s="228"/>
      <c r="V1" s="1"/>
      <c r="W1" s="1"/>
    </row>
    <row r="2" spans="1:23" s="2" customFormat="1" ht="15" customHeight="1">
      <c r="A2" s="228"/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1"/>
      <c r="W2" s="1"/>
    </row>
    <row r="3" spans="1:23" s="2" customFormat="1" ht="15" customHeight="1">
      <c r="A3" s="229"/>
      <c r="B3" s="229"/>
      <c r="C3" s="229"/>
      <c r="D3" s="229"/>
      <c r="E3" s="229"/>
      <c r="F3" s="3"/>
      <c r="G3" s="3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230" t="s">
        <v>0</v>
      </c>
      <c r="U3" s="230"/>
      <c r="V3" s="1"/>
      <c r="W3" s="1"/>
    </row>
    <row r="4" spans="1:23" s="6" customFormat="1" ht="15" customHeight="1">
      <c r="A4" s="231" t="s">
        <v>1</v>
      </c>
      <c r="B4" s="232"/>
      <c r="C4" s="233"/>
      <c r="D4" s="240" t="s">
        <v>2</v>
      </c>
      <c r="E4" s="241"/>
      <c r="F4" s="241"/>
      <c r="G4" s="241"/>
      <c r="H4" s="271" t="s">
        <v>162</v>
      </c>
      <c r="I4" s="272"/>
      <c r="J4" s="272"/>
      <c r="K4" s="273"/>
      <c r="L4" s="272" t="s">
        <v>163</v>
      </c>
      <c r="M4" s="272"/>
      <c r="N4" s="272"/>
      <c r="O4" s="272"/>
      <c r="P4" s="271" t="s">
        <v>3</v>
      </c>
      <c r="Q4" s="272"/>
      <c r="R4" s="272"/>
      <c r="S4" s="273"/>
      <c r="T4" s="274" t="s">
        <v>4</v>
      </c>
      <c r="U4" s="262" t="s">
        <v>5</v>
      </c>
      <c r="V4" s="5"/>
      <c r="W4" s="5"/>
    </row>
    <row r="5" spans="1:23" s="6" customFormat="1" ht="15" customHeight="1">
      <c r="A5" s="234"/>
      <c r="B5" s="235"/>
      <c r="C5" s="236"/>
      <c r="D5" s="242"/>
      <c r="E5" s="243"/>
      <c r="F5" s="243"/>
      <c r="G5" s="243"/>
      <c r="H5" s="268" t="s">
        <v>6</v>
      </c>
      <c r="I5" s="269"/>
      <c r="J5" s="270"/>
      <c r="K5" s="250" t="s">
        <v>7</v>
      </c>
      <c r="L5" s="269" t="s">
        <v>6</v>
      </c>
      <c r="M5" s="269"/>
      <c r="N5" s="270"/>
      <c r="O5" s="265" t="s">
        <v>7</v>
      </c>
      <c r="P5" s="268" t="s">
        <v>6</v>
      </c>
      <c r="Q5" s="269"/>
      <c r="R5" s="270"/>
      <c r="S5" s="250" t="s">
        <v>7</v>
      </c>
      <c r="T5" s="275"/>
      <c r="U5" s="263"/>
      <c r="V5" s="5"/>
      <c r="W5" s="5"/>
    </row>
    <row r="6" spans="1:23" s="6" customFormat="1" ht="15" customHeight="1">
      <c r="A6" s="234"/>
      <c r="B6" s="235"/>
      <c r="C6" s="236"/>
      <c r="D6" s="242"/>
      <c r="E6" s="243"/>
      <c r="F6" s="243"/>
      <c r="G6" s="243"/>
      <c r="H6" s="253" t="s">
        <v>8</v>
      </c>
      <c r="I6" s="255" t="s">
        <v>9</v>
      </c>
      <c r="J6" s="255" t="s">
        <v>10</v>
      </c>
      <c r="K6" s="251"/>
      <c r="L6" s="257" t="s">
        <v>8</v>
      </c>
      <c r="M6" s="255" t="s">
        <v>9</v>
      </c>
      <c r="N6" s="255" t="s">
        <v>10</v>
      </c>
      <c r="O6" s="266"/>
      <c r="P6" s="253" t="s">
        <v>8</v>
      </c>
      <c r="Q6" s="255" t="s">
        <v>9</v>
      </c>
      <c r="R6" s="255" t="s">
        <v>10</v>
      </c>
      <c r="S6" s="251"/>
      <c r="T6" s="275"/>
      <c r="U6" s="263"/>
      <c r="V6" s="5"/>
      <c r="W6" s="5"/>
    </row>
    <row r="7" spans="1:23" s="6" customFormat="1" ht="15" customHeight="1">
      <c r="A7" s="237"/>
      <c r="B7" s="238"/>
      <c r="C7" s="239"/>
      <c r="D7" s="244"/>
      <c r="E7" s="245"/>
      <c r="F7" s="245"/>
      <c r="G7" s="245"/>
      <c r="H7" s="254"/>
      <c r="I7" s="256"/>
      <c r="J7" s="256"/>
      <c r="K7" s="252"/>
      <c r="L7" s="258"/>
      <c r="M7" s="256"/>
      <c r="N7" s="256"/>
      <c r="O7" s="267"/>
      <c r="P7" s="254"/>
      <c r="Q7" s="256"/>
      <c r="R7" s="256"/>
      <c r="S7" s="252"/>
      <c r="T7" s="276"/>
      <c r="U7" s="264"/>
      <c r="V7" s="5"/>
      <c r="W7" s="5"/>
    </row>
    <row r="8" spans="1:23" s="33" customFormat="1" ht="20.100000000000001" customHeight="1">
      <c r="A8" s="259" t="s">
        <v>11</v>
      </c>
      <c r="B8" s="260"/>
      <c r="C8" s="260"/>
      <c r="D8" s="260"/>
      <c r="E8" s="260"/>
      <c r="F8" s="260"/>
      <c r="G8" s="261"/>
      <c r="H8" s="29">
        <f>SUM(H9:H11)</f>
        <v>2760</v>
      </c>
      <c r="I8" s="29">
        <f t="shared" ref="I8:O8" si="0">SUM(I9:I11)</f>
        <v>170</v>
      </c>
      <c r="J8" s="29">
        <f t="shared" si="0"/>
        <v>46</v>
      </c>
      <c r="K8" s="29">
        <f t="shared" si="0"/>
        <v>8415</v>
      </c>
      <c r="L8" s="29">
        <f>SUM(L9:L11)</f>
        <v>2720</v>
      </c>
      <c r="M8" s="29">
        <f t="shared" si="0"/>
        <v>180</v>
      </c>
      <c r="N8" s="29">
        <f t="shared" si="0"/>
        <v>45</v>
      </c>
      <c r="O8" s="29">
        <f t="shared" si="0"/>
        <v>7460</v>
      </c>
      <c r="P8" s="29">
        <f>L8-H8</f>
        <v>-40</v>
      </c>
      <c r="Q8" s="29">
        <f>M8-I8</f>
        <v>10</v>
      </c>
      <c r="R8" s="29">
        <f>N8-J8</f>
        <v>-1</v>
      </c>
      <c r="S8" s="29">
        <f>O8-K8</f>
        <v>-955</v>
      </c>
      <c r="T8" s="30"/>
      <c r="U8" s="31"/>
      <c r="V8" s="32" t="s">
        <v>12</v>
      </c>
      <c r="W8" s="32">
        <f>O8-V8</f>
        <v>-1012131</v>
      </c>
    </row>
    <row r="9" spans="1:23" ht="21.95" customHeight="1">
      <c r="A9" s="246"/>
      <c r="B9" s="248"/>
      <c r="C9" s="224"/>
      <c r="D9" s="207" t="s">
        <v>13</v>
      </c>
      <c r="E9" s="210" t="s">
        <v>14</v>
      </c>
      <c r="F9" s="211"/>
      <c r="G9" s="211"/>
      <c r="H9" s="15">
        <v>280</v>
      </c>
      <c r="I9" s="14">
        <v>70</v>
      </c>
      <c r="J9" s="14">
        <v>4</v>
      </c>
      <c r="K9" s="212">
        <v>8415</v>
      </c>
      <c r="L9" s="15">
        <v>280</v>
      </c>
      <c r="M9" s="14">
        <v>70</v>
      </c>
      <c r="N9" s="14">
        <v>4</v>
      </c>
      <c r="O9" s="215">
        <v>7460</v>
      </c>
      <c r="P9" s="12">
        <f t="shared" ref="P9:R11" si="1">L9-H9</f>
        <v>0</v>
      </c>
      <c r="Q9" s="13">
        <f t="shared" si="1"/>
        <v>0</v>
      </c>
      <c r="R9" s="13">
        <f t="shared" si="1"/>
        <v>0</v>
      </c>
      <c r="S9" s="218">
        <f>O9-K9</f>
        <v>-955</v>
      </c>
      <c r="T9" s="221" t="s">
        <v>165</v>
      </c>
      <c r="U9" s="205"/>
    </row>
    <row r="10" spans="1:23" ht="21.95" customHeight="1">
      <c r="A10" s="246"/>
      <c r="B10" s="248"/>
      <c r="C10" s="224"/>
      <c r="D10" s="208"/>
      <c r="E10" s="210" t="s">
        <v>15</v>
      </c>
      <c r="F10" s="211"/>
      <c r="G10" s="211"/>
      <c r="H10" s="15">
        <v>2400</v>
      </c>
      <c r="I10" s="14">
        <v>60</v>
      </c>
      <c r="J10" s="14">
        <v>40</v>
      </c>
      <c r="K10" s="213"/>
      <c r="L10" s="15">
        <v>2400</v>
      </c>
      <c r="M10" s="14">
        <v>70</v>
      </c>
      <c r="N10" s="14">
        <v>40</v>
      </c>
      <c r="O10" s="216"/>
      <c r="P10" s="12">
        <f t="shared" si="1"/>
        <v>0</v>
      </c>
      <c r="Q10" s="13">
        <f t="shared" si="1"/>
        <v>10</v>
      </c>
      <c r="R10" s="13">
        <f t="shared" si="1"/>
        <v>0</v>
      </c>
      <c r="S10" s="219"/>
      <c r="T10" s="222"/>
      <c r="U10" s="205"/>
    </row>
    <row r="11" spans="1:23" ht="21.95" customHeight="1">
      <c r="A11" s="247"/>
      <c r="B11" s="249"/>
      <c r="C11" s="225"/>
      <c r="D11" s="209"/>
      <c r="E11" s="226" t="s">
        <v>16</v>
      </c>
      <c r="F11" s="227"/>
      <c r="G11" s="227"/>
      <c r="H11" s="21">
        <v>80</v>
      </c>
      <c r="I11" s="20">
        <v>40</v>
      </c>
      <c r="J11" s="20">
        <v>2</v>
      </c>
      <c r="K11" s="214"/>
      <c r="L11" s="21">
        <v>40</v>
      </c>
      <c r="M11" s="20">
        <v>40</v>
      </c>
      <c r="N11" s="20">
        <v>1</v>
      </c>
      <c r="O11" s="217"/>
      <c r="P11" s="16">
        <f t="shared" si="1"/>
        <v>-40</v>
      </c>
      <c r="Q11" s="17">
        <f t="shared" si="1"/>
        <v>0</v>
      </c>
      <c r="R11" s="17">
        <f t="shared" si="1"/>
        <v>-1</v>
      </c>
      <c r="S11" s="220"/>
      <c r="T11" s="223"/>
      <c r="U11" s="206"/>
    </row>
    <row r="12" spans="1:23" ht="20.100000000000001" customHeight="1">
      <c r="A12" s="23"/>
      <c r="B12" s="23"/>
      <c r="C12" s="22"/>
      <c r="D12" s="24"/>
      <c r="E12" s="24"/>
      <c r="F12" s="24"/>
      <c r="G12" s="24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25"/>
      <c r="U12" s="19"/>
    </row>
  </sheetData>
  <mergeCells count="38">
    <mergeCell ref="H5:J5"/>
    <mergeCell ref="H4:K4"/>
    <mergeCell ref="L4:O4"/>
    <mergeCell ref="P4:S4"/>
    <mergeCell ref="T4:T7"/>
    <mergeCell ref="K5:K7"/>
    <mergeCell ref="U4:U7"/>
    <mergeCell ref="M6:M7"/>
    <mergeCell ref="N6:N7"/>
    <mergeCell ref="P6:P7"/>
    <mergeCell ref="Q6:Q7"/>
    <mergeCell ref="R6:R7"/>
    <mergeCell ref="O5:O7"/>
    <mergeCell ref="P5:R5"/>
    <mergeCell ref="L5:N5"/>
    <mergeCell ref="C9:C11"/>
    <mergeCell ref="E10:G10"/>
    <mergeCell ref="E11:G11"/>
    <mergeCell ref="A1:U2"/>
    <mergeCell ref="A3:E3"/>
    <mergeCell ref="T3:U3"/>
    <mergeCell ref="A4:C7"/>
    <mergeCell ref="D4:G7"/>
    <mergeCell ref="A9:A11"/>
    <mergeCell ref="B9:B11"/>
    <mergeCell ref="S5:S7"/>
    <mergeCell ref="H6:H7"/>
    <mergeCell ref="I6:I7"/>
    <mergeCell ref="J6:J7"/>
    <mergeCell ref="L6:L7"/>
    <mergeCell ref="A8:G8"/>
    <mergeCell ref="U9:U11"/>
    <mergeCell ref="D9:D11"/>
    <mergeCell ref="E9:G9"/>
    <mergeCell ref="K9:K11"/>
    <mergeCell ref="O9:O11"/>
    <mergeCell ref="S9:S11"/>
    <mergeCell ref="T9:T11"/>
  </mergeCells>
  <phoneticPr fontId="3" type="noConversion"/>
  <printOptions horizontalCentered="1"/>
  <pageMargins left="0" right="0" top="0.78740157480314965" bottom="0.39370078740157483" header="1.1811023622047245" footer="0"/>
  <pageSetup paperSize="9" orientation="portrait" r:id="rId1"/>
  <headerFooter scaleWithDoc="0" alignWithMargins="0">
    <oddHeader>&amp;L&amp;"굴림체,굵게"&amp;8사업계획 &amp;N -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4</vt:i4>
      </vt:variant>
    </vt:vector>
  </HeadingPairs>
  <TitlesOfParts>
    <vt:vector size="8" baseType="lpstr">
      <vt:lpstr>예산총칙</vt:lpstr>
      <vt:lpstr>세입총괄표</vt:lpstr>
      <vt:lpstr>세출총괄표</vt:lpstr>
      <vt:lpstr>사업계획</vt:lpstr>
      <vt:lpstr>사업계획!Print_Area</vt:lpstr>
      <vt:lpstr>세입총괄표!Print_Area</vt:lpstr>
      <vt:lpstr>세출총괄표!Print_Area</vt:lpstr>
      <vt:lpstr>사업계획!Print_Titles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김소덕</dc:creator>
  <cp:lastModifiedBy>user</cp:lastModifiedBy>
  <cp:lastPrinted>2019-12-06T07:55:53Z</cp:lastPrinted>
  <dcterms:created xsi:type="dcterms:W3CDTF">2015-12-08T06:50:40Z</dcterms:created>
  <dcterms:modified xsi:type="dcterms:W3CDTF">2019-12-24T09:50:10Z</dcterms:modified>
</cp:coreProperties>
</file>